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tabRatio="469" activeTab="0"/>
  </bookViews>
  <sheets>
    <sheet name="Свод" sheetId="1" r:id="rId1"/>
    <sheet name="Лист1" sheetId="2" r:id="rId2"/>
    <sheet name="Лист2" sheetId="3" r:id="rId3"/>
  </sheets>
  <definedNames>
    <definedName name="А2">#REF!</definedName>
    <definedName name="_xlnm.Print_Area" localSheetId="0">'Свод'!$A$1:$V$81</definedName>
  </definedNames>
  <calcPr fullCalcOnLoad="1"/>
</workbook>
</file>

<file path=xl/sharedStrings.xml><?xml version="1.0" encoding="utf-8"?>
<sst xmlns="http://schemas.openxmlformats.org/spreadsheetml/2006/main" count="101" uniqueCount="73">
  <si>
    <t xml:space="preserve"> П О К А З А Т Е Л И </t>
  </si>
  <si>
    <t xml:space="preserve">                                                                                                    </t>
  </si>
  <si>
    <t xml:space="preserve">  </t>
  </si>
  <si>
    <t>ВТМ</t>
  </si>
  <si>
    <t xml:space="preserve">         план  </t>
  </si>
  <si>
    <r>
      <t xml:space="preserve">        </t>
    </r>
    <r>
      <rPr>
        <i/>
        <sz val="17"/>
        <rFont val="Times New Roman"/>
        <family val="1"/>
      </rPr>
      <t>в % к плану</t>
    </r>
  </si>
  <si>
    <t xml:space="preserve">              план  </t>
  </si>
  <si>
    <t xml:space="preserve">            план  </t>
  </si>
  <si>
    <t xml:space="preserve">        факт. к.ед.</t>
  </si>
  <si>
    <t xml:space="preserve">             факт. к.ед.</t>
  </si>
  <si>
    <t xml:space="preserve">            факт. к.ед.</t>
  </si>
  <si>
    <t>в % к плану</t>
  </si>
  <si>
    <t>Заготовка, тонн:</t>
  </si>
  <si>
    <t>Всего кормов без зеленых кормов план, тонн к. ед.</t>
  </si>
  <si>
    <t>на 1 усл. голову к.р.с. (без свиней и птицы), ц. к.ед.</t>
  </si>
  <si>
    <t>Всего кормов факт, центнеров к. ед.</t>
  </si>
  <si>
    <t xml:space="preserve">             в % к плану</t>
  </si>
  <si>
    <t xml:space="preserve">            в % к плану</t>
  </si>
  <si>
    <t>сена, факт</t>
  </si>
  <si>
    <t>сенажа, факт</t>
  </si>
  <si>
    <t>силоса, факт</t>
  </si>
  <si>
    <t>заготовлено соломы, тонн</t>
  </si>
  <si>
    <t xml:space="preserve">            в том числе за счет завоза из других регионов</t>
  </si>
  <si>
    <t>в том числе завезено из других регионов</t>
  </si>
  <si>
    <t>Всего период 2011 г.</t>
  </si>
  <si>
    <t>Поголовье скота (без свиней птицы), усл.голов</t>
  </si>
  <si>
    <t>СХПК "Аксаринское"</t>
  </si>
  <si>
    <t>СХПК "Бичуринский"</t>
  </si>
  <si>
    <t>СХПК "Восток"</t>
  </si>
  <si>
    <t>СХПК "Звезда"</t>
  </si>
  <si>
    <t>ООО "Агрофирма "Кугеевская""</t>
  </si>
  <si>
    <t>ООО "Рассвет"</t>
  </si>
  <si>
    <t>ООО "Агрофирма "Сентреш""</t>
  </si>
  <si>
    <t>ВСЕГО ПО СЕЛЬХОЗОРГАНИЗАЦИЯМ</t>
  </si>
  <si>
    <t>КФХ Галошева В.Н.</t>
  </si>
  <si>
    <t>КФХ Клементьева А.Н.</t>
  </si>
  <si>
    <t>КФХ Крылова В.Н.</t>
  </si>
  <si>
    <t>КФХ Плотниковой Н.В.</t>
  </si>
  <si>
    <t>КФХ Тагеева М.Л.</t>
  </si>
  <si>
    <t>КФХ Фёдорова А.В.</t>
  </si>
  <si>
    <t xml:space="preserve">Учхоз РГОУ НПО ПУ-28 </t>
  </si>
  <si>
    <t xml:space="preserve">ВСЕГО ПО КФХ </t>
  </si>
  <si>
    <t>ЗАО "Агрофирма "Куснар""</t>
  </si>
  <si>
    <t>другие организации</t>
  </si>
  <si>
    <t>КФХ Пушкина Г.В.</t>
  </si>
  <si>
    <t>ООО "Нам ЭКО"</t>
  </si>
  <si>
    <t>Скошено однолетних трав (включая озимые на зелёный корм), га</t>
  </si>
  <si>
    <t>план</t>
  </si>
  <si>
    <t>факт.к.ед.</t>
  </si>
  <si>
    <t>Всего зерновых и зернобобовых культур,га</t>
  </si>
  <si>
    <t>Работает косилок, шт.</t>
  </si>
  <si>
    <t>Работает КУК, шт.</t>
  </si>
  <si>
    <t>Гусаров Олег Леонидович, тел.: 8 (83542) 2-14-15; E-mail: agro2@marpos.cap.ru</t>
  </si>
  <si>
    <t>% к  уборочной площади</t>
  </si>
  <si>
    <t>в т.ч. пшеницы, га</t>
  </si>
  <si>
    <t xml:space="preserve">         ячменя, га</t>
  </si>
  <si>
    <t xml:space="preserve">         гречихи, га</t>
  </si>
  <si>
    <t>Намолочено зерна (без кукурузы), тонн</t>
  </si>
  <si>
    <t>Урожайность, ц/га</t>
  </si>
  <si>
    <t>в т.ч. озимой пшеницы</t>
  </si>
  <si>
    <t xml:space="preserve">          озимой ржи</t>
  </si>
  <si>
    <t xml:space="preserve">          яровой пшеницы </t>
  </si>
  <si>
    <t xml:space="preserve">          ячменя</t>
  </si>
  <si>
    <t xml:space="preserve">          гречихи</t>
  </si>
  <si>
    <t xml:space="preserve">          овса</t>
  </si>
  <si>
    <t xml:space="preserve">          гороха</t>
  </si>
  <si>
    <t>Работает зерноуборочных комбайнов, шт.</t>
  </si>
  <si>
    <t>Скошено и обмолочено зерновых и зернобобовых культур (без кукурузы), га</t>
  </si>
  <si>
    <t>Подготовка почвы под сев озимых, га</t>
  </si>
  <si>
    <t>Укосная площадь многолетних трав, га</t>
  </si>
  <si>
    <t>Скошено многолетних трав первым укосом, га</t>
  </si>
  <si>
    <t>в % к укосной площади</t>
  </si>
  <si>
    <t>Информация о сельскохозяйственных работах в Мариинско-Посадском районе по состоянию на 8 августа 2011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</si>
</sst>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i/>
      <sz val="13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name val="Arial Cyr"/>
      <family val="0"/>
    </font>
    <font>
      <i/>
      <sz val="12"/>
      <name val="Arial Cyr"/>
      <family val="0"/>
    </font>
    <font>
      <i/>
      <sz val="14"/>
      <name val="Arial Cyr"/>
      <family val="0"/>
    </font>
    <font>
      <b/>
      <i/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165" fontId="6" fillId="0" borderId="11" xfId="55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1" xfId="55" applyNumberFormat="1" applyFont="1" applyFill="1" applyBorder="1" applyAlignment="1">
      <alignment horizontal="center" vertical="center"/>
    </xf>
    <xf numFmtId="165" fontId="7" fillId="0" borderId="11" xfId="55" applyNumberFormat="1" applyFont="1" applyFill="1" applyBorder="1" applyAlignment="1">
      <alignment horizontal="center" vertical="center" wrapText="1"/>
    </xf>
    <xf numFmtId="1" fontId="7" fillId="0" borderId="11" xfId="55" applyNumberFormat="1" applyFont="1" applyFill="1" applyBorder="1" applyAlignment="1">
      <alignment horizontal="center" vertical="center"/>
    </xf>
    <xf numFmtId="9" fontId="7" fillId="0" borderId="12" xfId="55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6" fillId="0" borderId="11" xfId="55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6" fillId="24" borderId="11" xfId="55" applyNumberFormat="1" applyFont="1" applyFill="1" applyBorder="1" applyAlignment="1">
      <alignment horizontal="center" vertical="center"/>
    </xf>
    <xf numFmtId="1" fontId="7" fillId="24" borderId="11" xfId="55" applyNumberFormat="1" applyFont="1" applyFill="1" applyBorder="1" applyAlignment="1">
      <alignment horizontal="center" vertical="center"/>
    </xf>
    <xf numFmtId="1" fontId="7" fillId="0" borderId="13" xfId="55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5" fillId="0" borderId="14" xfId="55" applyNumberFormat="1" applyFont="1" applyFill="1" applyBorder="1" applyAlignment="1">
      <alignment horizontal="center" vertical="center"/>
    </xf>
    <xf numFmtId="1" fontId="5" fillId="0" borderId="14" xfId="55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8" fillId="24" borderId="11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vertical="justify" textRotation="90"/>
    </xf>
    <xf numFmtId="0" fontId="10" fillId="0" borderId="11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textRotation="90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6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" fontId="7" fillId="0" borderId="11" xfId="55" applyNumberFormat="1" applyFont="1" applyFill="1" applyBorder="1" applyAlignment="1">
      <alignment horizontal="center" vertical="center" wrapText="1"/>
    </xf>
    <xf numFmtId="1" fontId="5" fillId="24" borderId="11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7" fillId="24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 wrapText="1"/>
    </xf>
    <xf numFmtId="1" fontId="6" fillId="0" borderId="11" xfId="55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V103"/>
  <sheetViews>
    <sheetView tabSelected="1" view="pageBreakPreview" zoomScale="50" zoomScaleNormal="50" zoomScaleSheetLayoutView="50" zoomScalePageLayoutView="82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72" sqref="B72"/>
    </sheetView>
  </sheetViews>
  <sheetFormatPr defaultColWidth="9.00390625" defaultRowHeight="12.75" outlineLevelRow="1"/>
  <cols>
    <col min="1" max="1" width="103.00390625" style="5" customWidth="1"/>
    <col min="2" max="2" width="14.25390625" style="4" customWidth="1"/>
    <col min="3" max="22" width="13.75390625" style="25" customWidth="1"/>
    <col min="23" max="16384" width="9.125" style="2" customWidth="1"/>
  </cols>
  <sheetData>
    <row r="1" spans="1:2" ht="16.5">
      <c r="A1" s="1"/>
      <c r="B1" s="6"/>
    </row>
    <row r="2" spans="1:22" s="3" customFormat="1" ht="38.25" customHeight="1">
      <c r="A2" s="95" t="s">
        <v>72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s="3" customFormat="1" ht="0.75" customHeight="1" hidden="1" thickBo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 t="s">
        <v>1</v>
      </c>
      <c r="V3" s="26"/>
    </row>
    <row r="4" spans="1:22" s="9" customFormat="1" ht="279.75" customHeight="1">
      <c r="A4" s="65" t="s">
        <v>0</v>
      </c>
      <c r="B4" s="70" t="s">
        <v>24</v>
      </c>
      <c r="C4" s="63" t="s">
        <v>45</v>
      </c>
      <c r="D4" s="63" t="s">
        <v>26</v>
      </c>
      <c r="E4" s="63" t="s">
        <v>27</v>
      </c>
      <c r="F4" s="63" t="s">
        <v>28</v>
      </c>
      <c r="G4" s="63" t="s">
        <v>29</v>
      </c>
      <c r="H4" s="63" t="s">
        <v>30</v>
      </c>
      <c r="I4" s="63" t="s">
        <v>42</v>
      </c>
      <c r="J4" s="63" t="s">
        <v>31</v>
      </c>
      <c r="K4" s="63" t="s">
        <v>32</v>
      </c>
      <c r="L4" s="63" t="s">
        <v>33</v>
      </c>
      <c r="M4" s="63" t="s">
        <v>34</v>
      </c>
      <c r="N4" s="63" t="s">
        <v>35</v>
      </c>
      <c r="O4" s="63" t="s">
        <v>36</v>
      </c>
      <c r="P4" s="63" t="s">
        <v>37</v>
      </c>
      <c r="Q4" s="63" t="s">
        <v>44</v>
      </c>
      <c r="R4" s="63" t="s">
        <v>38</v>
      </c>
      <c r="S4" s="63" t="s">
        <v>39</v>
      </c>
      <c r="T4" s="63" t="s">
        <v>41</v>
      </c>
      <c r="U4" s="63" t="s">
        <v>40</v>
      </c>
      <c r="V4" s="64" t="s">
        <v>43</v>
      </c>
    </row>
    <row r="5" spans="1:22" s="9" customFormat="1" ht="21" customHeight="1">
      <c r="A5" s="52" t="s">
        <v>49</v>
      </c>
      <c r="B5" s="42">
        <v>7746</v>
      </c>
      <c r="C5" s="15">
        <v>1168</v>
      </c>
      <c r="D5" s="15">
        <v>200</v>
      </c>
      <c r="E5" s="15">
        <v>310</v>
      </c>
      <c r="F5" s="15">
        <v>607</v>
      </c>
      <c r="G5" s="15">
        <v>644</v>
      </c>
      <c r="H5" s="15">
        <v>480</v>
      </c>
      <c r="I5" s="15">
        <v>1415</v>
      </c>
      <c r="J5" s="15">
        <v>445</v>
      </c>
      <c r="K5" s="15">
        <v>50</v>
      </c>
      <c r="L5" s="41">
        <f>SUM(C5:K5)</f>
        <v>5319</v>
      </c>
      <c r="M5" s="15">
        <v>90</v>
      </c>
      <c r="N5" s="15">
        <v>18</v>
      </c>
      <c r="O5" s="15">
        <v>110</v>
      </c>
      <c r="P5" s="15">
        <v>140</v>
      </c>
      <c r="Q5" s="15">
        <v>10</v>
      </c>
      <c r="R5" s="15">
        <v>900</v>
      </c>
      <c r="S5" s="15">
        <v>1080</v>
      </c>
      <c r="T5" s="41">
        <f>SUM(M5:S5)</f>
        <v>2348</v>
      </c>
      <c r="U5" s="15">
        <v>189</v>
      </c>
      <c r="V5" s="15">
        <v>0</v>
      </c>
    </row>
    <row r="6" spans="1:22" s="6" customFormat="1" ht="54" customHeight="1">
      <c r="A6" s="8" t="s">
        <v>67</v>
      </c>
      <c r="B6" s="42">
        <f>L6+T6+U6+V6</f>
        <v>1630</v>
      </c>
      <c r="C6" s="82">
        <f aca="true" t="shared" si="0" ref="C6:V6">C8+C9+C10+C11+C12+C13+C14</f>
        <v>239</v>
      </c>
      <c r="D6" s="82">
        <f t="shared" si="0"/>
        <v>0</v>
      </c>
      <c r="E6" s="82">
        <f t="shared" si="0"/>
        <v>80</v>
      </c>
      <c r="F6" s="82">
        <f t="shared" si="0"/>
        <v>160</v>
      </c>
      <c r="G6" s="82">
        <f>G8+G9+G10+G11+G12+G13+G14</f>
        <v>160</v>
      </c>
      <c r="H6" s="82">
        <f>H8+H9+H10+H11+H12+H13+H14</f>
        <v>0</v>
      </c>
      <c r="I6" s="82">
        <f>I8+I9+I10+I11+I12+I13+I14</f>
        <v>366</v>
      </c>
      <c r="J6" s="82">
        <f>J8+J9+J10+J11+J12+J13+J14</f>
        <v>80</v>
      </c>
      <c r="K6" s="82">
        <f t="shared" si="0"/>
        <v>0</v>
      </c>
      <c r="L6" s="50">
        <f>SUM(C6:K6)</f>
        <v>1085</v>
      </c>
      <c r="M6" s="82">
        <f t="shared" si="0"/>
        <v>0</v>
      </c>
      <c r="N6" s="82">
        <f t="shared" si="0"/>
        <v>0</v>
      </c>
      <c r="O6" s="82">
        <f t="shared" si="0"/>
        <v>0</v>
      </c>
      <c r="P6" s="82">
        <f t="shared" si="0"/>
        <v>0</v>
      </c>
      <c r="Q6" s="82">
        <f t="shared" si="0"/>
        <v>0</v>
      </c>
      <c r="R6" s="82">
        <f t="shared" si="0"/>
        <v>400</v>
      </c>
      <c r="S6" s="82">
        <f t="shared" si="0"/>
        <v>85</v>
      </c>
      <c r="T6" s="50">
        <f t="shared" si="0"/>
        <v>485</v>
      </c>
      <c r="U6" s="82">
        <f t="shared" si="0"/>
        <v>60</v>
      </c>
      <c r="V6" s="82">
        <f t="shared" si="0"/>
        <v>0</v>
      </c>
    </row>
    <row r="7" spans="1:22" s="9" customFormat="1" ht="21" customHeight="1">
      <c r="A7" s="10" t="s">
        <v>53</v>
      </c>
      <c r="B7" s="71">
        <f>B6/B5*100</f>
        <v>21.04311902917635</v>
      </c>
      <c r="C7" s="73">
        <f aca="true" t="shared" si="1" ref="C7:V7">C6/C5*100</f>
        <v>20.46232876712329</v>
      </c>
      <c r="D7" s="73">
        <f t="shared" si="1"/>
        <v>0</v>
      </c>
      <c r="E7" s="73">
        <f t="shared" si="1"/>
        <v>25.806451612903224</v>
      </c>
      <c r="F7" s="73">
        <f t="shared" si="1"/>
        <v>26.359143327841846</v>
      </c>
      <c r="G7" s="73">
        <f t="shared" si="1"/>
        <v>24.84472049689441</v>
      </c>
      <c r="H7" s="73">
        <f t="shared" si="1"/>
        <v>0</v>
      </c>
      <c r="I7" s="73">
        <f t="shared" si="1"/>
        <v>25.865724381625444</v>
      </c>
      <c r="J7" s="73">
        <f t="shared" si="1"/>
        <v>17.97752808988764</v>
      </c>
      <c r="K7" s="73">
        <f t="shared" si="1"/>
        <v>0</v>
      </c>
      <c r="L7" s="73">
        <f t="shared" si="1"/>
        <v>20.39857115999248</v>
      </c>
      <c r="M7" s="73">
        <f t="shared" si="1"/>
        <v>0</v>
      </c>
      <c r="N7" s="73">
        <f t="shared" si="1"/>
        <v>0</v>
      </c>
      <c r="O7" s="73">
        <f t="shared" si="1"/>
        <v>0</v>
      </c>
      <c r="P7" s="73">
        <f t="shared" si="1"/>
        <v>0</v>
      </c>
      <c r="Q7" s="73">
        <f t="shared" si="1"/>
        <v>0</v>
      </c>
      <c r="R7" s="73">
        <f t="shared" si="1"/>
        <v>44.44444444444444</v>
      </c>
      <c r="S7" s="73">
        <f t="shared" si="1"/>
        <v>7.87037037037037</v>
      </c>
      <c r="T7" s="71">
        <f t="shared" si="1"/>
        <v>20.65587734241908</v>
      </c>
      <c r="U7" s="73">
        <f t="shared" si="1"/>
        <v>31.746031746031743</v>
      </c>
      <c r="V7" s="73" t="e">
        <f t="shared" si="1"/>
        <v>#DIV/0!</v>
      </c>
    </row>
    <row r="8" spans="1:22" s="9" customFormat="1" ht="21" customHeight="1">
      <c r="A8" s="7" t="s">
        <v>59</v>
      </c>
      <c r="B8" s="45">
        <f>L8+T8+U8+V8</f>
        <v>915</v>
      </c>
      <c r="C8" s="57">
        <v>169</v>
      </c>
      <c r="D8" s="57">
        <v>0</v>
      </c>
      <c r="E8" s="57">
        <v>80</v>
      </c>
      <c r="F8" s="57">
        <v>0</v>
      </c>
      <c r="G8" s="57">
        <v>0</v>
      </c>
      <c r="H8" s="57">
        <v>0</v>
      </c>
      <c r="I8" s="57">
        <v>366</v>
      </c>
      <c r="J8" s="57">
        <v>80</v>
      </c>
      <c r="K8" s="57">
        <v>0</v>
      </c>
      <c r="L8" s="56">
        <f>SUM(C8:K8)</f>
        <v>695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220</v>
      </c>
      <c r="S8" s="57">
        <v>0</v>
      </c>
      <c r="T8" s="56">
        <f aca="true" t="shared" si="2" ref="T8:T14">SUM(M8:S8)</f>
        <v>220</v>
      </c>
      <c r="U8" s="57">
        <v>0</v>
      </c>
      <c r="V8" s="58">
        <v>0</v>
      </c>
    </row>
    <row r="9" spans="1:22" s="9" customFormat="1" ht="21" customHeight="1">
      <c r="A9" s="7" t="s">
        <v>60</v>
      </c>
      <c r="B9" s="45">
        <f aca="true" t="shared" si="3" ref="B9:B14">L9+T9+U9+V9</f>
        <v>715</v>
      </c>
      <c r="C9" s="81">
        <v>70</v>
      </c>
      <c r="D9" s="81">
        <v>0</v>
      </c>
      <c r="E9" s="81">
        <v>0</v>
      </c>
      <c r="F9" s="81">
        <v>160</v>
      </c>
      <c r="G9" s="81">
        <v>160</v>
      </c>
      <c r="H9" s="81">
        <v>0</v>
      </c>
      <c r="I9" s="81">
        <v>0</v>
      </c>
      <c r="J9" s="81">
        <v>0</v>
      </c>
      <c r="K9" s="81">
        <v>0</v>
      </c>
      <c r="L9" s="56">
        <f aca="true" t="shared" si="4" ref="L9:L14">SUM(C9:K9)</f>
        <v>390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180</v>
      </c>
      <c r="S9" s="81">
        <v>85</v>
      </c>
      <c r="T9" s="56">
        <f t="shared" si="2"/>
        <v>265</v>
      </c>
      <c r="U9" s="81">
        <v>60</v>
      </c>
      <c r="V9" s="81">
        <v>0</v>
      </c>
    </row>
    <row r="10" spans="1:22" s="9" customFormat="1" ht="21" customHeight="1">
      <c r="A10" s="7" t="s">
        <v>61</v>
      </c>
      <c r="B10" s="45">
        <f t="shared" si="3"/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56">
        <f t="shared" si="4"/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56">
        <f t="shared" si="2"/>
        <v>0</v>
      </c>
      <c r="U10" s="81">
        <v>0</v>
      </c>
      <c r="V10" s="81">
        <v>0</v>
      </c>
    </row>
    <row r="11" spans="1:22" s="9" customFormat="1" ht="21" customHeight="1">
      <c r="A11" s="7" t="s">
        <v>62</v>
      </c>
      <c r="B11" s="45">
        <f t="shared" si="3"/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56">
        <f t="shared" si="4"/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56">
        <f t="shared" si="2"/>
        <v>0</v>
      </c>
      <c r="U11" s="81">
        <v>0</v>
      </c>
      <c r="V11" s="81">
        <v>0</v>
      </c>
    </row>
    <row r="12" spans="1:22" s="6" customFormat="1" ht="21" customHeight="1">
      <c r="A12" s="7" t="s">
        <v>63</v>
      </c>
      <c r="B12" s="45">
        <f t="shared" si="3"/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56">
        <f t="shared" si="4"/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56">
        <f t="shared" si="2"/>
        <v>0</v>
      </c>
      <c r="U12" s="81">
        <v>0</v>
      </c>
      <c r="V12" s="81">
        <v>0</v>
      </c>
    </row>
    <row r="13" spans="1:22" s="6" customFormat="1" ht="21" customHeight="1">
      <c r="A13" s="7" t="s">
        <v>64</v>
      </c>
      <c r="B13" s="45">
        <f t="shared" si="3"/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56">
        <f t="shared" si="4"/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56">
        <f t="shared" si="2"/>
        <v>0</v>
      </c>
      <c r="U13" s="81">
        <v>0</v>
      </c>
      <c r="V13" s="81">
        <v>0</v>
      </c>
    </row>
    <row r="14" spans="1:22" s="6" customFormat="1" ht="21" customHeight="1">
      <c r="A14" s="80" t="s">
        <v>65</v>
      </c>
      <c r="B14" s="45">
        <f t="shared" si="3"/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56">
        <f t="shared" si="4"/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56">
        <f t="shared" si="2"/>
        <v>0</v>
      </c>
      <c r="U14" s="81">
        <v>0</v>
      </c>
      <c r="V14" s="81">
        <v>0</v>
      </c>
    </row>
    <row r="15" spans="1:22" s="23" customFormat="1" ht="29.25" customHeight="1" hidden="1" outlineLevel="1">
      <c r="A15" s="7" t="s">
        <v>56</v>
      </c>
      <c r="B15" s="42">
        <f aca="true" t="shared" si="5" ref="B15:B72">L15+T15+U15+V15</f>
        <v>0</v>
      </c>
      <c r="C15" s="43"/>
      <c r="D15" s="43"/>
      <c r="E15" s="44"/>
      <c r="F15" s="43"/>
      <c r="G15" s="43"/>
      <c r="H15" s="43"/>
      <c r="I15" s="43"/>
      <c r="J15" s="43"/>
      <c r="K15" s="43"/>
      <c r="L15" s="41">
        <f aca="true" t="shared" si="6" ref="L15:L47">SUM(C15:K15)</f>
        <v>0</v>
      </c>
      <c r="M15" s="43"/>
      <c r="N15" s="43"/>
      <c r="O15" s="43"/>
      <c r="P15" s="43"/>
      <c r="Q15" s="43"/>
      <c r="R15" s="43"/>
      <c r="S15" s="43"/>
      <c r="T15" s="41">
        <f aca="true" t="shared" si="7" ref="T15:T47">SUM(M15:S15)</f>
        <v>0</v>
      </c>
      <c r="U15" s="43"/>
      <c r="V15" s="37"/>
    </row>
    <row r="16" spans="1:22" s="27" customFormat="1" ht="29.25" customHeight="1" hidden="1" outlineLevel="1">
      <c r="A16" s="8" t="s">
        <v>57</v>
      </c>
      <c r="B16" s="42">
        <f t="shared" si="5"/>
        <v>0</v>
      </c>
      <c r="C16" s="24"/>
      <c r="D16" s="24"/>
      <c r="E16" s="29"/>
      <c r="F16" s="24"/>
      <c r="G16" s="24"/>
      <c r="H16" s="24"/>
      <c r="I16" s="24"/>
      <c r="J16" s="24"/>
      <c r="K16" s="24"/>
      <c r="L16" s="41">
        <f t="shared" si="6"/>
        <v>0</v>
      </c>
      <c r="M16" s="24"/>
      <c r="N16" s="24"/>
      <c r="O16" s="24"/>
      <c r="P16" s="24"/>
      <c r="Q16" s="24"/>
      <c r="R16" s="24"/>
      <c r="S16" s="24"/>
      <c r="T16" s="41">
        <f t="shared" si="7"/>
        <v>0</v>
      </c>
      <c r="U16" s="24"/>
      <c r="V16" s="38"/>
    </row>
    <row r="17" spans="1:22" s="23" customFormat="1" ht="29.25" customHeight="1" hidden="1">
      <c r="A17" s="7" t="s">
        <v>54</v>
      </c>
      <c r="B17" s="42" t="e">
        <f t="shared" si="5"/>
        <v>#DIV/0!</v>
      </c>
      <c r="C17" s="21" t="e">
        <f aca="true" t="shared" si="8" ref="C17:U17">C16/C15</f>
        <v>#DIV/0!</v>
      </c>
      <c r="D17" s="21" t="e">
        <f t="shared" si="8"/>
        <v>#DIV/0!</v>
      </c>
      <c r="E17" s="21" t="e">
        <f t="shared" si="8"/>
        <v>#DIV/0!</v>
      </c>
      <c r="F17" s="21" t="e">
        <f t="shared" si="8"/>
        <v>#DIV/0!</v>
      </c>
      <c r="G17" s="21" t="e">
        <f t="shared" si="8"/>
        <v>#DIV/0!</v>
      </c>
      <c r="H17" s="21" t="e">
        <f t="shared" si="8"/>
        <v>#DIV/0!</v>
      </c>
      <c r="I17" s="21"/>
      <c r="J17" s="21" t="e">
        <f t="shared" si="8"/>
        <v>#DIV/0!</v>
      </c>
      <c r="K17" s="21" t="e">
        <f t="shared" si="8"/>
        <v>#DIV/0!</v>
      </c>
      <c r="L17" s="41" t="e">
        <f t="shared" si="6"/>
        <v>#DIV/0!</v>
      </c>
      <c r="M17" s="21" t="e">
        <f t="shared" si="8"/>
        <v>#DIV/0!</v>
      </c>
      <c r="N17" s="21" t="e">
        <f t="shared" si="8"/>
        <v>#DIV/0!</v>
      </c>
      <c r="O17" s="21" t="e">
        <f t="shared" si="8"/>
        <v>#DIV/0!</v>
      </c>
      <c r="P17" s="21" t="e">
        <f t="shared" si="8"/>
        <v>#DIV/0!</v>
      </c>
      <c r="Q17" s="21"/>
      <c r="R17" s="21" t="e">
        <f t="shared" si="8"/>
        <v>#DIV/0!</v>
      </c>
      <c r="S17" s="21" t="e">
        <f t="shared" si="8"/>
        <v>#DIV/0!</v>
      </c>
      <c r="T17" s="41" t="e">
        <f t="shared" si="7"/>
        <v>#DIV/0!</v>
      </c>
      <c r="U17" s="21" t="e">
        <f t="shared" si="8"/>
        <v>#DIV/0!</v>
      </c>
      <c r="V17" s="37"/>
    </row>
    <row r="18" spans="1:22" s="23" customFormat="1" ht="29.25" customHeight="1" hidden="1" outlineLevel="1">
      <c r="A18" s="7" t="s">
        <v>55</v>
      </c>
      <c r="B18" s="42">
        <f t="shared" si="5"/>
        <v>0</v>
      </c>
      <c r="C18" s="18"/>
      <c r="D18" s="18"/>
      <c r="E18" s="18"/>
      <c r="F18" s="18"/>
      <c r="G18" s="18"/>
      <c r="H18" s="18"/>
      <c r="I18" s="18"/>
      <c r="J18" s="18"/>
      <c r="K18" s="18"/>
      <c r="L18" s="41">
        <f t="shared" si="6"/>
        <v>0</v>
      </c>
      <c r="M18" s="18"/>
      <c r="N18" s="18"/>
      <c r="O18" s="18"/>
      <c r="P18" s="18"/>
      <c r="Q18" s="18"/>
      <c r="R18" s="18"/>
      <c r="S18" s="18"/>
      <c r="T18" s="41">
        <f t="shared" si="7"/>
        <v>0</v>
      </c>
      <c r="U18" s="18"/>
      <c r="V18" s="37"/>
    </row>
    <row r="19" spans="1:22" s="27" customFormat="1" ht="29.25" customHeight="1" hidden="1" outlineLevel="1">
      <c r="A19" s="7" t="s">
        <v>56</v>
      </c>
      <c r="B19" s="42">
        <f t="shared" si="5"/>
        <v>0</v>
      </c>
      <c r="C19" s="24"/>
      <c r="D19" s="24"/>
      <c r="E19" s="24"/>
      <c r="F19" s="24"/>
      <c r="G19" s="24"/>
      <c r="H19" s="24"/>
      <c r="I19" s="24"/>
      <c r="J19" s="24"/>
      <c r="K19" s="24"/>
      <c r="L19" s="41">
        <f t="shared" si="6"/>
        <v>0</v>
      </c>
      <c r="M19" s="24"/>
      <c r="N19" s="24"/>
      <c r="O19" s="24"/>
      <c r="P19" s="24"/>
      <c r="Q19" s="24"/>
      <c r="R19" s="24"/>
      <c r="S19" s="24"/>
      <c r="T19" s="41">
        <f t="shared" si="7"/>
        <v>0</v>
      </c>
      <c r="U19" s="24"/>
      <c r="V19" s="38"/>
    </row>
    <row r="20" spans="1:22" s="23" customFormat="1" ht="29.25" customHeight="1" hidden="1">
      <c r="A20" s="8" t="s">
        <v>58</v>
      </c>
      <c r="B20" s="42" t="e">
        <f t="shared" si="5"/>
        <v>#DIV/0!</v>
      </c>
      <c r="C20" s="21" t="e">
        <f aca="true" t="shared" si="9" ref="C20:U20">C19/C18</f>
        <v>#DIV/0!</v>
      </c>
      <c r="D20" s="21" t="e">
        <f t="shared" si="9"/>
        <v>#DIV/0!</v>
      </c>
      <c r="E20" s="21" t="e">
        <f t="shared" si="9"/>
        <v>#DIV/0!</v>
      </c>
      <c r="F20" s="21" t="e">
        <f t="shared" si="9"/>
        <v>#DIV/0!</v>
      </c>
      <c r="G20" s="21" t="e">
        <f t="shared" si="9"/>
        <v>#DIV/0!</v>
      </c>
      <c r="H20" s="21" t="e">
        <f t="shared" si="9"/>
        <v>#DIV/0!</v>
      </c>
      <c r="I20" s="21"/>
      <c r="J20" s="21" t="e">
        <f t="shared" si="9"/>
        <v>#DIV/0!</v>
      </c>
      <c r="K20" s="21" t="e">
        <f t="shared" si="9"/>
        <v>#DIV/0!</v>
      </c>
      <c r="L20" s="41" t="e">
        <f t="shared" si="6"/>
        <v>#DIV/0!</v>
      </c>
      <c r="M20" s="21" t="e">
        <f t="shared" si="9"/>
        <v>#DIV/0!</v>
      </c>
      <c r="N20" s="21" t="e">
        <f t="shared" si="9"/>
        <v>#DIV/0!</v>
      </c>
      <c r="O20" s="21" t="e">
        <f t="shared" si="9"/>
        <v>#DIV/0!</v>
      </c>
      <c r="P20" s="21" t="e">
        <f t="shared" si="9"/>
        <v>#DIV/0!</v>
      </c>
      <c r="Q20" s="21"/>
      <c r="R20" s="21" t="e">
        <f t="shared" si="9"/>
        <v>#DIV/0!</v>
      </c>
      <c r="S20" s="21" t="e">
        <f t="shared" si="9"/>
        <v>#DIV/0!</v>
      </c>
      <c r="T20" s="41" t="e">
        <f t="shared" si="7"/>
        <v>#DIV/0!</v>
      </c>
      <c r="U20" s="21" t="e">
        <f t="shared" si="9"/>
        <v>#DIV/0!</v>
      </c>
      <c r="V20" s="37"/>
    </row>
    <row r="21" spans="1:22" s="23" customFormat="1" ht="29.25" customHeight="1" hidden="1">
      <c r="A21" s="10" t="s">
        <v>12</v>
      </c>
      <c r="B21" s="42">
        <f t="shared" si="5"/>
        <v>0</v>
      </c>
      <c r="C21" s="18"/>
      <c r="D21" s="18"/>
      <c r="E21" s="18"/>
      <c r="F21" s="18"/>
      <c r="G21" s="18"/>
      <c r="H21" s="18"/>
      <c r="I21" s="18"/>
      <c r="J21" s="18"/>
      <c r="K21" s="18"/>
      <c r="L21" s="41">
        <f t="shared" si="6"/>
        <v>0</v>
      </c>
      <c r="M21" s="18"/>
      <c r="N21" s="18"/>
      <c r="O21" s="18"/>
      <c r="P21" s="18"/>
      <c r="Q21" s="18"/>
      <c r="R21" s="18"/>
      <c r="S21" s="18"/>
      <c r="T21" s="41">
        <f t="shared" si="7"/>
        <v>0</v>
      </c>
      <c r="U21" s="18"/>
      <c r="V21" s="37"/>
    </row>
    <row r="22" spans="1:22" s="27" customFormat="1" ht="29.25" customHeight="1" hidden="1" outlineLevel="1">
      <c r="A22" s="22" t="s">
        <v>18</v>
      </c>
      <c r="B22" s="42">
        <f t="shared" si="5"/>
        <v>0</v>
      </c>
      <c r="C22" s="24"/>
      <c r="D22" s="24"/>
      <c r="E22" s="24"/>
      <c r="F22" s="24"/>
      <c r="G22" s="24"/>
      <c r="H22" s="24"/>
      <c r="I22" s="24"/>
      <c r="J22" s="24"/>
      <c r="K22" s="24"/>
      <c r="L22" s="41">
        <f t="shared" si="6"/>
        <v>0</v>
      </c>
      <c r="M22" s="24"/>
      <c r="N22" s="24"/>
      <c r="O22" s="24"/>
      <c r="P22" s="24"/>
      <c r="Q22" s="24"/>
      <c r="R22" s="24"/>
      <c r="S22" s="24"/>
      <c r="T22" s="41">
        <f t="shared" si="7"/>
        <v>0</v>
      </c>
      <c r="U22" s="24"/>
      <c r="V22" s="38"/>
    </row>
    <row r="23" spans="1:22" s="27" customFormat="1" ht="29.25" customHeight="1" hidden="1" outlineLevel="1">
      <c r="A23" s="10" t="s">
        <v>23</v>
      </c>
      <c r="B23" s="42">
        <f t="shared" si="5"/>
        <v>0</v>
      </c>
      <c r="C23" s="24"/>
      <c r="D23" s="24"/>
      <c r="E23" s="24"/>
      <c r="F23" s="24"/>
      <c r="G23" s="24"/>
      <c r="H23" s="24"/>
      <c r="I23" s="24"/>
      <c r="J23" s="24"/>
      <c r="K23" s="24"/>
      <c r="L23" s="41">
        <f t="shared" si="6"/>
        <v>0</v>
      </c>
      <c r="M23" s="24"/>
      <c r="N23" s="24"/>
      <c r="O23" s="24"/>
      <c r="P23" s="24"/>
      <c r="Q23" s="24"/>
      <c r="R23" s="24"/>
      <c r="S23" s="24"/>
      <c r="T23" s="41">
        <f t="shared" si="7"/>
        <v>0</v>
      </c>
      <c r="U23" s="24"/>
      <c r="V23" s="38"/>
    </row>
    <row r="24" spans="1:22" s="23" customFormat="1" ht="29.25" customHeight="1" hidden="1" outlineLevel="1">
      <c r="A24" s="10" t="s">
        <v>4</v>
      </c>
      <c r="B24" s="42">
        <f t="shared" si="5"/>
        <v>0</v>
      </c>
      <c r="C24" s="18"/>
      <c r="D24" s="18"/>
      <c r="E24" s="18"/>
      <c r="F24" s="18"/>
      <c r="G24" s="18"/>
      <c r="H24" s="18"/>
      <c r="I24" s="18"/>
      <c r="J24" s="18"/>
      <c r="K24" s="18"/>
      <c r="L24" s="41">
        <f t="shared" si="6"/>
        <v>0</v>
      </c>
      <c r="M24" s="18"/>
      <c r="N24" s="18"/>
      <c r="O24" s="18"/>
      <c r="P24" s="18"/>
      <c r="Q24" s="18"/>
      <c r="R24" s="18"/>
      <c r="S24" s="18"/>
      <c r="T24" s="41">
        <f t="shared" si="7"/>
        <v>0</v>
      </c>
      <c r="U24" s="18"/>
      <c r="V24" s="37"/>
    </row>
    <row r="25" spans="1:22" s="23" customFormat="1" ht="29.25" customHeight="1" hidden="1" outlineLevel="1">
      <c r="A25" s="10" t="s">
        <v>8</v>
      </c>
      <c r="B25" s="42">
        <f t="shared" si="5"/>
        <v>0</v>
      </c>
      <c r="C25" s="16"/>
      <c r="D25" s="16"/>
      <c r="E25" s="16"/>
      <c r="F25" s="16"/>
      <c r="G25" s="16"/>
      <c r="H25" s="16"/>
      <c r="I25" s="16"/>
      <c r="J25" s="16"/>
      <c r="K25" s="16"/>
      <c r="L25" s="41">
        <f t="shared" si="6"/>
        <v>0</v>
      </c>
      <c r="M25" s="16"/>
      <c r="N25" s="16"/>
      <c r="O25" s="16"/>
      <c r="P25" s="16"/>
      <c r="Q25" s="16"/>
      <c r="R25" s="16"/>
      <c r="S25" s="16"/>
      <c r="T25" s="41">
        <f t="shared" si="7"/>
        <v>0</v>
      </c>
      <c r="U25" s="16"/>
      <c r="V25" s="39"/>
    </row>
    <row r="26" spans="1:22" s="23" customFormat="1" ht="29.25" customHeight="1" hidden="1" outlineLevel="1">
      <c r="A26" s="10" t="s">
        <v>22</v>
      </c>
      <c r="B26" s="42">
        <f t="shared" si="5"/>
        <v>0</v>
      </c>
      <c r="C26" s="16"/>
      <c r="D26" s="16"/>
      <c r="E26" s="16"/>
      <c r="F26" s="16"/>
      <c r="G26" s="16"/>
      <c r="H26" s="16"/>
      <c r="I26" s="16"/>
      <c r="J26" s="16"/>
      <c r="K26" s="16"/>
      <c r="L26" s="41">
        <f t="shared" si="6"/>
        <v>0</v>
      </c>
      <c r="M26" s="16"/>
      <c r="N26" s="16"/>
      <c r="O26" s="16"/>
      <c r="P26" s="16"/>
      <c r="Q26" s="16"/>
      <c r="R26" s="16"/>
      <c r="S26" s="16"/>
      <c r="T26" s="41">
        <f t="shared" si="7"/>
        <v>0</v>
      </c>
      <c r="U26" s="16"/>
      <c r="V26" s="39"/>
    </row>
    <row r="27" spans="1:22" s="23" customFormat="1" ht="29.25" customHeight="1" hidden="1">
      <c r="A27" s="22" t="s">
        <v>5</v>
      </c>
      <c r="B27" s="42" t="e">
        <f t="shared" si="5"/>
        <v>#DIV/0!</v>
      </c>
      <c r="C27" s="11" t="e">
        <f aca="true" t="shared" si="10" ref="C27:U27">C22/C24</f>
        <v>#DIV/0!</v>
      </c>
      <c r="D27" s="11" t="e">
        <f t="shared" si="10"/>
        <v>#DIV/0!</v>
      </c>
      <c r="E27" s="11" t="e">
        <f t="shared" si="10"/>
        <v>#DIV/0!</v>
      </c>
      <c r="F27" s="11" t="e">
        <f t="shared" si="10"/>
        <v>#DIV/0!</v>
      </c>
      <c r="G27" s="11" t="e">
        <f t="shared" si="10"/>
        <v>#DIV/0!</v>
      </c>
      <c r="H27" s="11" t="e">
        <f t="shared" si="10"/>
        <v>#DIV/0!</v>
      </c>
      <c r="I27" s="11"/>
      <c r="J27" s="11" t="e">
        <f t="shared" si="10"/>
        <v>#DIV/0!</v>
      </c>
      <c r="K27" s="11" t="e">
        <f t="shared" si="10"/>
        <v>#DIV/0!</v>
      </c>
      <c r="L27" s="41" t="e">
        <f t="shared" si="6"/>
        <v>#DIV/0!</v>
      </c>
      <c r="M27" s="11" t="e">
        <f t="shared" si="10"/>
        <v>#DIV/0!</v>
      </c>
      <c r="N27" s="11" t="e">
        <f t="shared" si="10"/>
        <v>#DIV/0!</v>
      </c>
      <c r="O27" s="11" t="e">
        <f t="shared" si="10"/>
        <v>#DIV/0!</v>
      </c>
      <c r="P27" s="11" t="e">
        <f t="shared" si="10"/>
        <v>#DIV/0!</v>
      </c>
      <c r="Q27" s="11"/>
      <c r="R27" s="11" t="e">
        <f t="shared" si="10"/>
        <v>#DIV/0!</v>
      </c>
      <c r="S27" s="11" t="e">
        <f t="shared" si="10"/>
        <v>#DIV/0!</v>
      </c>
      <c r="T27" s="41" t="e">
        <f t="shared" si="7"/>
        <v>#DIV/0!</v>
      </c>
      <c r="U27" s="11" t="e">
        <f t="shared" si="10"/>
        <v>#DIV/0!</v>
      </c>
      <c r="V27" s="37"/>
    </row>
    <row r="28" spans="1:22" s="27" customFormat="1" ht="29.25" customHeight="1" hidden="1" outlineLevel="1">
      <c r="A28" s="22" t="s">
        <v>19</v>
      </c>
      <c r="B28" s="42">
        <f t="shared" si="5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41">
        <f t="shared" si="6"/>
        <v>0</v>
      </c>
      <c r="M28" s="24"/>
      <c r="N28" s="24"/>
      <c r="O28" s="24"/>
      <c r="P28" s="24"/>
      <c r="Q28" s="24"/>
      <c r="R28" s="24"/>
      <c r="S28" s="24"/>
      <c r="T28" s="41">
        <f t="shared" si="7"/>
        <v>0</v>
      </c>
      <c r="U28" s="24"/>
      <c r="V28" s="38"/>
    </row>
    <row r="29" spans="1:22" s="23" customFormat="1" ht="29.25" customHeight="1" hidden="1" outlineLevel="1">
      <c r="A29" s="10" t="s">
        <v>6</v>
      </c>
      <c r="B29" s="42">
        <f t="shared" si="5"/>
        <v>0</v>
      </c>
      <c r="C29" s="18"/>
      <c r="D29" s="18"/>
      <c r="E29" s="18"/>
      <c r="F29" s="18"/>
      <c r="G29" s="18"/>
      <c r="H29" s="18"/>
      <c r="I29" s="18"/>
      <c r="J29" s="18"/>
      <c r="K29" s="18"/>
      <c r="L29" s="41">
        <f t="shared" si="6"/>
        <v>0</v>
      </c>
      <c r="M29" s="18"/>
      <c r="N29" s="18"/>
      <c r="O29" s="18"/>
      <c r="P29" s="18"/>
      <c r="Q29" s="18"/>
      <c r="R29" s="18"/>
      <c r="S29" s="18"/>
      <c r="T29" s="41">
        <f t="shared" si="7"/>
        <v>0</v>
      </c>
      <c r="U29" s="18"/>
      <c r="V29" s="37"/>
    </row>
    <row r="30" spans="1:22" s="23" customFormat="1" ht="29.25" customHeight="1" hidden="1" outlineLevel="1">
      <c r="A30" s="10" t="s">
        <v>9</v>
      </c>
      <c r="B30" s="42">
        <f t="shared" si="5"/>
        <v>0</v>
      </c>
      <c r="C30" s="17"/>
      <c r="D30" s="17"/>
      <c r="E30" s="17"/>
      <c r="F30" s="17"/>
      <c r="G30" s="17"/>
      <c r="H30" s="17"/>
      <c r="I30" s="17"/>
      <c r="J30" s="17"/>
      <c r="K30" s="17"/>
      <c r="L30" s="41">
        <f t="shared" si="6"/>
        <v>0</v>
      </c>
      <c r="M30" s="17"/>
      <c r="N30" s="17"/>
      <c r="O30" s="17"/>
      <c r="P30" s="17"/>
      <c r="Q30" s="17"/>
      <c r="R30" s="17"/>
      <c r="S30" s="17"/>
      <c r="T30" s="41">
        <f t="shared" si="7"/>
        <v>0</v>
      </c>
      <c r="U30" s="17"/>
      <c r="V30" s="37"/>
    </row>
    <row r="31" spans="1:22" s="27" customFormat="1" ht="29.25" customHeight="1" hidden="1">
      <c r="A31" s="22" t="s">
        <v>16</v>
      </c>
      <c r="B31" s="42" t="e">
        <f t="shared" si="5"/>
        <v>#DIV/0!</v>
      </c>
      <c r="C31" s="11" t="e">
        <f aca="true" t="shared" si="11" ref="C31:U31">C28/C29</f>
        <v>#DIV/0!</v>
      </c>
      <c r="D31" s="11" t="e">
        <f t="shared" si="11"/>
        <v>#DIV/0!</v>
      </c>
      <c r="E31" s="11" t="e">
        <f t="shared" si="11"/>
        <v>#DIV/0!</v>
      </c>
      <c r="F31" s="11" t="e">
        <f t="shared" si="11"/>
        <v>#DIV/0!</v>
      </c>
      <c r="G31" s="11" t="e">
        <f t="shared" si="11"/>
        <v>#DIV/0!</v>
      </c>
      <c r="H31" s="11" t="e">
        <f t="shared" si="11"/>
        <v>#DIV/0!</v>
      </c>
      <c r="I31" s="11"/>
      <c r="J31" s="11" t="e">
        <f t="shared" si="11"/>
        <v>#DIV/0!</v>
      </c>
      <c r="K31" s="11" t="e">
        <f t="shared" si="11"/>
        <v>#DIV/0!</v>
      </c>
      <c r="L31" s="41" t="e">
        <f t="shared" si="6"/>
        <v>#DIV/0!</v>
      </c>
      <c r="M31" s="11" t="e">
        <f t="shared" si="11"/>
        <v>#DIV/0!</v>
      </c>
      <c r="N31" s="11" t="e">
        <f t="shared" si="11"/>
        <v>#DIV/0!</v>
      </c>
      <c r="O31" s="11" t="e">
        <f t="shared" si="11"/>
        <v>#DIV/0!</v>
      </c>
      <c r="P31" s="11" t="e">
        <f t="shared" si="11"/>
        <v>#DIV/0!</v>
      </c>
      <c r="Q31" s="11"/>
      <c r="R31" s="11" t="e">
        <f t="shared" si="11"/>
        <v>#DIV/0!</v>
      </c>
      <c r="S31" s="11" t="e">
        <f t="shared" si="11"/>
        <v>#DIV/0!</v>
      </c>
      <c r="T31" s="41" t="e">
        <f t="shared" si="7"/>
        <v>#DIV/0!</v>
      </c>
      <c r="U31" s="11" t="e">
        <f t="shared" si="11"/>
        <v>#DIV/0!</v>
      </c>
      <c r="V31" s="38"/>
    </row>
    <row r="32" spans="1:22" s="27" customFormat="1" ht="29.25" customHeight="1" hidden="1" outlineLevel="1">
      <c r="A32" s="22" t="s">
        <v>20</v>
      </c>
      <c r="B32" s="42">
        <f t="shared" si="5"/>
        <v>0</v>
      </c>
      <c r="C32" s="24"/>
      <c r="D32" s="24"/>
      <c r="E32" s="24"/>
      <c r="F32" s="24"/>
      <c r="G32" s="24"/>
      <c r="H32" s="24"/>
      <c r="I32" s="24"/>
      <c r="J32" s="24"/>
      <c r="K32" s="24"/>
      <c r="L32" s="41">
        <f t="shared" si="6"/>
        <v>0</v>
      </c>
      <c r="M32" s="24"/>
      <c r="N32" s="24"/>
      <c r="O32" s="24"/>
      <c r="P32" s="24"/>
      <c r="Q32" s="24"/>
      <c r="R32" s="24"/>
      <c r="S32" s="24"/>
      <c r="T32" s="41">
        <f t="shared" si="7"/>
        <v>0</v>
      </c>
      <c r="U32" s="24"/>
      <c r="V32" s="38"/>
    </row>
    <row r="33" spans="1:22" s="27" customFormat="1" ht="29.25" customHeight="1" hidden="1" outlineLevel="1">
      <c r="A33" s="10" t="s">
        <v>23</v>
      </c>
      <c r="B33" s="42">
        <f t="shared" si="5"/>
        <v>0</v>
      </c>
      <c r="C33" s="24"/>
      <c r="D33" s="24"/>
      <c r="E33" s="24"/>
      <c r="F33" s="24"/>
      <c r="G33" s="24"/>
      <c r="H33" s="24"/>
      <c r="I33" s="24"/>
      <c r="J33" s="24"/>
      <c r="K33" s="24"/>
      <c r="L33" s="41">
        <f t="shared" si="6"/>
        <v>0</v>
      </c>
      <c r="M33" s="24"/>
      <c r="N33" s="24"/>
      <c r="O33" s="24"/>
      <c r="P33" s="24"/>
      <c r="Q33" s="24"/>
      <c r="R33" s="24"/>
      <c r="S33" s="24"/>
      <c r="T33" s="41">
        <f t="shared" si="7"/>
        <v>0</v>
      </c>
      <c r="U33" s="24"/>
      <c r="V33" s="38"/>
    </row>
    <row r="34" spans="1:22" s="23" customFormat="1" ht="29.25" customHeight="1" hidden="1" outlineLevel="1">
      <c r="A34" s="10" t="s">
        <v>7</v>
      </c>
      <c r="B34" s="42">
        <f t="shared" si="5"/>
        <v>0</v>
      </c>
      <c r="C34" s="18"/>
      <c r="D34" s="18"/>
      <c r="E34" s="18"/>
      <c r="F34" s="18"/>
      <c r="G34" s="18"/>
      <c r="H34" s="18"/>
      <c r="I34" s="18"/>
      <c r="J34" s="18"/>
      <c r="K34" s="18"/>
      <c r="L34" s="41">
        <f t="shared" si="6"/>
        <v>0</v>
      </c>
      <c r="M34" s="18"/>
      <c r="N34" s="18"/>
      <c r="O34" s="18"/>
      <c r="P34" s="18"/>
      <c r="Q34" s="18"/>
      <c r="R34" s="18"/>
      <c r="S34" s="18"/>
      <c r="T34" s="41">
        <f t="shared" si="7"/>
        <v>0</v>
      </c>
      <c r="U34" s="18"/>
      <c r="V34" s="37"/>
    </row>
    <row r="35" spans="1:22" s="23" customFormat="1" ht="29.25" customHeight="1" hidden="1" outlineLevel="1">
      <c r="A35" s="10" t="s">
        <v>10</v>
      </c>
      <c r="B35" s="42">
        <f t="shared" si="5"/>
        <v>0</v>
      </c>
      <c r="C35" s="17"/>
      <c r="D35" s="17"/>
      <c r="E35" s="17"/>
      <c r="F35" s="17"/>
      <c r="G35" s="17"/>
      <c r="H35" s="17"/>
      <c r="I35" s="17"/>
      <c r="J35" s="17"/>
      <c r="K35" s="17"/>
      <c r="L35" s="41">
        <f t="shared" si="6"/>
        <v>0</v>
      </c>
      <c r="M35" s="17"/>
      <c r="N35" s="17"/>
      <c r="O35" s="17"/>
      <c r="P35" s="17"/>
      <c r="Q35" s="17"/>
      <c r="R35" s="17"/>
      <c r="S35" s="17"/>
      <c r="T35" s="41">
        <f t="shared" si="7"/>
        <v>0</v>
      </c>
      <c r="U35" s="17"/>
      <c r="V35" s="37"/>
    </row>
    <row r="36" spans="1:22" s="23" customFormat="1" ht="29.25" customHeight="1" hidden="1" outlineLevel="1">
      <c r="A36" s="10" t="s">
        <v>22</v>
      </c>
      <c r="B36" s="42">
        <f t="shared" si="5"/>
        <v>0</v>
      </c>
      <c r="C36" s="17"/>
      <c r="D36" s="17"/>
      <c r="E36" s="17"/>
      <c r="F36" s="17"/>
      <c r="G36" s="17"/>
      <c r="H36" s="17"/>
      <c r="I36" s="17"/>
      <c r="J36" s="17"/>
      <c r="K36" s="17"/>
      <c r="L36" s="41">
        <f t="shared" si="6"/>
        <v>0</v>
      </c>
      <c r="M36" s="17"/>
      <c r="N36" s="17"/>
      <c r="O36" s="17"/>
      <c r="P36" s="17"/>
      <c r="Q36" s="17"/>
      <c r="R36" s="17"/>
      <c r="S36" s="17"/>
      <c r="T36" s="41">
        <f t="shared" si="7"/>
        <v>0</v>
      </c>
      <c r="U36" s="17"/>
      <c r="V36" s="37"/>
    </row>
    <row r="37" spans="1:22" s="27" customFormat="1" ht="29.25" customHeight="1" hidden="1">
      <c r="A37" s="22" t="s">
        <v>17</v>
      </c>
      <c r="B37" s="42" t="e">
        <f t="shared" si="5"/>
        <v>#DIV/0!</v>
      </c>
      <c r="C37" s="11" t="e">
        <f aca="true" t="shared" si="12" ref="C37:U37">C32/C34</f>
        <v>#DIV/0!</v>
      </c>
      <c r="D37" s="11" t="e">
        <f t="shared" si="12"/>
        <v>#DIV/0!</v>
      </c>
      <c r="E37" s="11" t="e">
        <f t="shared" si="12"/>
        <v>#DIV/0!</v>
      </c>
      <c r="F37" s="11" t="e">
        <f t="shared" si="12"/>
        <v>#DIV/0!</v>
      </c>
      <c r="G37" s="11" t="e">
        <f t="shared" si="12"/>
        <v>#DIV/0!</v>
      </c>
      <c r="H37" s="11" t="e">
        <f t="shared" si="12"/>
        <v>#DIV/0!</v>
      </c>
      <c r="I37" s="11"/>
      <c r="J37" s="11" t="e">
        <f t="shared" si="12"/>
        <v>#DIV/0!</v>
      </c>
      <c r="K37" s="11" t="e">
        <f t="shared" si="12"/>
        <v>#DIV/0!</v>
      </c>
      <c r="L37" s="41" t="e">
        <f t="shared" si="6"/>
        <v>#DIV/0!</v>
      </c>
      <c r="M37" s="11" t="e">
        <f t="shared" si="12"/>
        <v>#DIV/0!</v>
      </c>
      <c r="N37" s="11" t="e">
        <f t="shared" si="12"/>
        <v>#DIV/0!</v>
      </c>
      <c r="O37" s="11" t="e">
        <f t="shared" si="12"/>
        <v>#DIV/0!</v>
      </c>
      <c r="P37" s="11" t="e">
        <f t="shared" si="12"/>
        <v>#DIV/0!</v>
      </c>
      <c r="Q37" s="11"/>
      <c r="R37" s="11" t="e">
        <f t="shared" si="12"/>
        <v>#DIV/0!</v>
      </c>
      <c r="S37" s="11" t="e">
        <f t="shared" si="12"/>
        <v>#DIV/0!</v>
      </c>
      <c r="T37" s="41" t="e">
        <f t="shared" si="7"/>
        <v>#DIV/0!</v>
      </c>
      <c r="U37" s="11" t="e">
        <f t="shared" si="12"/>
        <v>#DIV/0!</v>
      </c>
      <c r="V37" s="38"/>
    </row>
    <row r="38" spans="1:22" s="23" customFormat="1" ht="29.25" customHeight="1" hidden="1">
      <c r="A38" s="22" t="s">
        <v>3</v>
      </c>
      <c r="B38" s="42">
        <f t="shared" si="5"/>
        <v>0</v>
      </c>
      <c r="C38" s="18"/>
      <c r="D38" s="18"/>
      <c r="E38" s="18"/>
      <c r="F38" s="18"/>
      <c r="G38" s="18"/>
      <c r="H38" s="18"/>
      <c r="I38" s="18"/>
      <c r="J38" s="18"/>
      <c r="K38" s="18"/>
      <c r="L38" s="41">
        <f t="shared" si="6"/>
        <v>0</v>
      </c>
      <c r="M38" s="18"/>
      <c r="N38" s="18"/>
      <c r="O38" s="18"/>
      <c r="P38" s="18"/>
      <c r="Q38" s="18"/>
      <c r="R38" s="18"/>
      <c r="S38" s="18"/>
      <c r="T38" s="41">
        <f t="shared" si="7"/>
        <v>0</v>
      </c>
      <c r="U38" s="18"/>
      <c r="V38" s="37"/>
    </row>
    <row r="39" spans="1:22" s="23" customFormat="1" ht="29.25" customHeight="1" hidden="1">
      <c r="A39" s="10" t="s">
        <v>10</v>
      </c>
      <c r="B39" s="42">
        <f t="shared" si="5"/>
        <v>0</v>
      </c>
      <c r="C39" s="12"/>
      <c r="D39" s="12"/>
      <c r="E39" s="12"/>
      <c r="F39" s="12"/>
      <c r="G39" s="12"/>
      <c r="H39" s="12"/>
      <c r="I39" s="12"/>
      <c r="J39" s="12"/>
      <c r="K39" s="12"/>
      <c r="L39" s="41">
        <f t="shared" si="6"/>
        <v>0</v>
      </c>
      <c r="M39" s="12"/>
      <c r="N39" s="12"/>
      <c r="O39" s="12"/>
      <c r="P39" s="12"/>
      <c r="Q39" s="12"/>
      <c r="R39" s="12"/>
      <c r="S39" s="12"/>
      <c r="T39" s="41">
        <f t="shared" si="7"/>
        <v>0</v>
      </c>
      <c r="U39" s="12"/>
      <c r="V39" s="37"/>
    </row>
    <row r="40" spans="1:22" s="23" customFormat="1" ht="42.75" customHeight="1" hidden="1">
      <c r="A40" s="8" t="s">
        <v>13</v>
      </c>
      <c r="B40" s="42">
        <f t="shared" si="5"/>
        <v>0</v>
      </c>
      <c r="C40" s="20"/>
      <c r="D40" s="20"/>
      <c r="E40" s="20"/>
      <c r="F40" s="20"/>
      <c r="G40" s="20"/>
      <c r="H40" s="20"/>
      <c r="I40" s="20"/>
      <c r="J40" s="20"/>
      <c r="K40" s="20"/>
      <c r="L40" s="41">
        <f t="shared" si="6"/>
        <v>0</v>
      </c>
      <c r="M40" s="20"/>
      <c r="N40" s="20"/>
      <c r="O40" s="20"/>
      <c r="P40" s="20"/>
      <c r="Q40" s="20"/>
      <c r="R40" s="20"/>
      <c r="S40" s="20"/>
      <c r="T40" s="41">
        <f t="shared" si="7"/>
        <v>0</v>
      </c>
      <c r="U40" s="20"/>
      <c r="V40" s="37"/>
    </row>
    <row r="41" spans="1:22" s="23" customFormat="1" ht="28.5" customHeight="1" hidden="1">
      <c r="A41" s="8" t="s">
        <v>21</v>
      </c>
      <c r="B41" s="42">
        <f t="shared" si="5"/>
        <v>0</v>
      </c>
      <c r="C41" s="20"/>
      <c r="D41" s="20"/>
      <c r="E41" s="20"/>
      <c r="F41" s="20"/>
      <c r="G41" s="20"/>
      <c r="H41" s="20"/>
      <c r="I41" s="20"/>
      <c r="J41" s="20"/>
      <c r="K41" s="20"/>
      <c r="L41" s="41">
        <f t="shared" si="6"/>
        <v>0</v>
      </c>
      <c r="M41" s="20"/>
      <c r="N41" s="20"/>
      <c r="O41" s="20"/>
      <c r="P41" s="20"/>
      <c r="Q41" s="20"/>
      <c r="R41" s="30"/>
      <c r="S41" s="20"/>
      <c r="T41" s="41">
        <f t="shared" si="7"/>
        <v>0</v>
      </c>
      <c r="U41" s="20"/>
      <c r="V41" s="37"/>
    </row>
    <row r="42" spans="1:22" s="23" customFormat="1" ht="25.5" customHeight="1" hidden="1">
      <c r="A42" s="10" t="s">
        <v>23</v>
      </c>
      <c r="B42" s="42">
        <f t="shared" si="5"/>
        <v>0</v>
      </c>
      <c r="C42" s="20"/>
      <c r="D42" s="20"/>
      <c r="E42" s="20"/>
      <c r="F42" s="20"/>
      <c r="G42" s="20"/>
      <c r="H42" s="20"/>
      <c r="I42" s="20"/>
      <c r="J42" s="20"/>
      <c r="K42" s="20"/>
      <c r="L42" s="41">
        <f t="shared" si="6"/>
        <v>0</v>
      </c>
      <c r="M42" s="20"/>
      <c r="N42" s="20"/>
      <c r="O42" s="20"/>
      <c r="P42" s="20"/>
      <c r="Q42" s="20"/>
      <c r="R42" s="30"/>
      <c r="S42" s="20"/>
      <c r="T42" s="41">
        <f t="shared" si="7"/>
        <v>0</v>
      </c>
      <c r="U42" s="20"/>
      <c r="V42" s="37"/>
    </row>
    <row r="43" spans="1:22" s="23" customFormat="1" ht="29.25" customHeight="1" hidden="1">
      <c r="A43" s="8" t="s">
        <v>15</v>
      </c>
      <c r="B43" s="42">
        <f t="shared" si="5"/>
        <v>0</v>
      </c>
      <c r="C43" s="16">
        <f>(C25+C30+C35)*10+C38*0.7*10+C41*0.2*10</f>
        <v>0</v>
      </c>
      <c r="D43" s="16">
        <f aca="true" t="shared" si="13" ref="D43:U43">(D25+D30+D35)*10+D38*0.7*10+D41*0.2*10</f>
        <v>0</v>
      </c>
      <c r="E43" s="16">
        <f t="shared" si="13"/>
        <v>0</v>
      </c>
      <c r="F43" s="16">
        <f t="shared" si="13"/>
        <v>0</v>
      </c>
      <c r="G43" s="16">
        <f t="shared" si="13"/>
        <v>0</v>
      </c>
      <c r="H43" s="16">
        <f t="shared" si="13"/>
        <v>0</v>
      </c>
      <c r="I43" s="16"/>
      <c r="J43" s="16">
        <f t="shared" si="13"/>
        <v>0</v>
      </c>
      <c r="K43" s="16">
        <f t="shared" si="13"/>
        <v>0</v>
      </c>
      <c r="L43" s="41">
        <f t="shared" si="6"/>
        <v>0</v>
      </c>
      <c r="M43" s="16">
        <f t="shared" si="13"/>
        <v>0</v>
      </c>
      <c r="N43" s="16">
        <f t="shared" si="13"/>
        <v>0</v>
      </c>
      <c r="O43" s="16">
        <f t="shared" si="13"/>
        <v>0</v>
      </c>
      <c r="P43" s="16">
        <f t="shared" si="13"/>
        <v>0</v>
      </c>
      <c r="Q43" s="16"/>
      <c r="R43" s="16">
        <f t="shared" si="13"/>
        <v>0</v>
      </c>
      <c r="S43" s="16">
        <f t="shared" si="13"/>
        <v>0</v>
      </c>
      <c r="T43" s="41">
        <f t="shared" si="7"/>
        <v>0</v>
      </c>
      <c r="U43" s="16">
        <f t="shared" si="13"/>
        <v>0</v>
      </c>
      <c r="V43" s="37"/>
    </row>
    <row r="44" spans="1:22" s="23" customFormat="1" ht="29.25" customHeight="1" hidden="1">
      <c r="A44" s="8" t="s">
        <v>11</v>
      </c>
      <c r="B44" s="42" t="e">
        <f t="shared" si="5"/>
        <v>#DIV/0!</v>
      </c>
      <c r="C44" s="19" t="e">
        <f>C43/C40</f>
        <v>#DIV/0!</v>
      </c>
      <c r="D44" s="19" t="e">
        <f aca="true" t="shared" si="14" ref="D44:U44">D43/D40</f>
        <v>#DIV/0!</v>
      </c>
      <c r="E44" s="19" t="e">
        <f t="shared" si="14"/>
        <v>#DIV/0!</v>
      </c>
      <c r="F44" s="19" t="e">
        <f t="shared" si="14"/>
        <v>#DIV/0!</v>
      </c>
      <c r="G44" s="19" t="e">
        <f t="shared" si="14"/>
        <v>#DIV/0!</v>
      </c>
      <c r="H44" s="19" t="e">
        <f t="shared" si="14"/>
        <v>#DIV/0!</v>
      </c>
      <c r="I44" s="19"/>
      <c r="J44" s="19" t="e">
        <f t="shared" si="14"/>
        <v>#DIV/0!</v>
      </c>
      <c r="K44" s="19" t="e">
        <f t="shared" si="14"/>
        <v>#DIV/0!</v>
      </c>
      <c r="L44" s="41" t="e">
        <f t="shared" si="6"/>
        <v>#DIV/0!</v>
      </c>
      <c r="M44" s="19" t="e">
        <f t="shared" si="14"/>
        <v>#DIV/0!</v>
      </c>
      <c r="N44" s="19" t="e">
        <f t="shared" si="14"/>
        <v>#DIV/0!</v>
      </c>
      <c r="O44" s="19" t="e">
        <f t="shared" si="14"/>
        <v>#DIV/0!</v>
      </c>
      <c r="P44" s="19" t="e">
        <f t="shared" si="14"/>
        <v>#DIV/0!</v>
      </c>
      <c r="Q44" s="19"/>
      <c r="R44" s="19" t="e">
        <f t="shared" si="14"/>
        <v>#DIV/0!</v>
      </c>
      <c r="S44" s="19" t="e">
        <f t="shared" si="14"/>
        <v>#DIV/0!</v>
      </c>
      <c r="T44" s="41" t="e">
        <f t="shared" si="7"/>
        <v>#DIV/0!</v>
      </c>
      <c r="U44" s="19" t="e">
        <f t="shared" si="14"/>
        <v>#DIV/0!</v>
      </c>
      <c r="V44" s="37"/>
    </row>
    <row r="45" spans="1:22" s="23" customFormat="1" ht="33" customHeight="1" hidden="1">
      <c r="A45" s="10" t="s">
        <v>22</v>
      </c>
      <c r="B45" s="42">
        <f t="shared" si="5"/>
        <v>0</v>
      </c>
      <c r="C45" s="31">
        <f aca="true" t="shared" si="15" ref="C45:U45">C26+C42*0.2*10+C36</f>
        <v>0</v>
      </c>
      <c r="D45" s="31">
        <f t="shared" si="15"/>
        <v>0</v>
      </c>
      <c r="E45" s="31">
        <f t="shared" si="15"/>
        <v>0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/>
      <c r="J45" s="31">
        <f t="shared" si="15"/>
        <v>0</v>
      </c>
      <c r="K45" s="31">
        <f t="shared" si="15"/>
        <v>0</v>
      </c>
      <c r="L45" s="41">
        <f t="shared" si="6"/>
        <v>0</v>
      </c>
      <c r="M45" s="31">
        <f t="shared" si="15"/>
        <v>0</v>
      </c>
      <c r="N45" s="31">
        <f t="shared" si="15"/>
        <v>0</v>
      </c>
      <c r="O45" s="31">
        <f t="shared" si="15"/>
        <v>0</v>
      </c>
      <c r="P45" s="31">
        <f t="shared" si="15"/>
        <v>0</v>
      </c>
      <c r="Q45" s="31"/>
      <c r="R45" s="31">
        <f t="shared" si="15"/>
        <v>0</v>
      </c>
      <c r="S45" s="31">
        <f t="shared" si="15"/>
        <v>0</v>
      </c>
      <c r="T45" s="41">
        <f t="shared" si="7"/>
        <v>0</v>
      </c>
      <c r="U45" s="31">
        <f t="shared" si="15"/>
        <v>0</v>
      </c>
      <c r="V45" s="37"/>
    </row>
    <row r="46" spans="1:22" s="23" customFormat="1" ht="33" customHeight="1" hidden="1">
      <c r="A46" s="10" t="s">
        <v>25</v>
      </c>
      <c r="B46" s="42">
        <f t="shared" si="5"/>
        <v>0</v>
      </c>
      <c r="C46" s="20"/>
      <c r="D46" s="20"/>
      <c r="E46" s="20"/>
      <c r="F46" s="20"/>
      <c r="G46" s="20"/>
      <c r="H46" s="20"/>
      <c r="I46" s="20"/>
      <c r="J46" s="20"/>
      <c r="K46" s="20"/>
      <c r="L46" s="41">
        <f t="shared" si="6"/>
        <v>0</v>
      </c>
      <c r="M46" s="20"/>
      <c r="N46" s="20"/>
      <c r="O46" s="20"/>
      <c r="P46" s="20"/>
      <c r="Q46" s="20"/>
      <c r="R46" s="20"/>
      <c r="S46" s="20"/>
      <c r="T46" s="41">
        <f t="shared" si="7"/>
        <v>0</v>
      </c>
      <c r="U46" s="20"/>
      <c r="V46" s="37"/>
    </row>
    <row r="47" spans="1:22" s="23" customFormat="1" ht="39.75" customHeight="1" hidden="1">
      <c r="A47" s="46" t="s">
        <v>14</v>
      </c>
      <c r="B47" s="42">
        <f t="shared" si="5"/>
        <v>0</v>
      </c>
      <c r="C47" s="47"/>
      <c r="D47" s="47"/>
      <c r="E47" s="47"/>
      <c r="F47" s="47"/>
      <c r="G47" s="47"/>
      <c r="H47" s="47"/>
      <c r="I47" s="47"/>
      <c r="J47" s="47"/>
      <c r="K47" s="47"/>
      <c r="L47" s="41">
        <f t="shared" si="6"/>
        <v>0</v>
      </c>
      <c r="M47" s="47"/>
      <c r="N47" s="47"/>
      <c r="O47" s="47"/>
      <c r="P47" s="47"/>
      <c r="Q47" s="47"/>
      <c r="R47" s="47"/>
      <c r="S47" s="47"/>
      <c r="T47" s="41">
        <f t="shared" si="7"/>
        <v>0</v>
      </c>
      <c r="U47" s="47"/>
      <c r="V47" s="37"/>
    </row>
    <row r="48" spans="1:22" s="78" customFormat="1" ht="28.5" customHeight="1" outlineLevel="1">
      <c r="A48" s="8" t="s">
        <v>57</v>
      </c>
      <c r="B48" s="77">
        <f>L48+T48+U48+V48</f>
        <v>4229.5</v>
      </c>
      <c r="C48" s="17">
        <f aca="true" t="shared" si="16" ref="C48:S48">C49+C50+C51+C52+C53+C54+C55</f>
        <v>654.5</v>
      </c>
      <c r="D48" s="17">
        <f t="shared" si="16"/>
        <v>0</v>
      </c>
      <c r="E48" s="17">
        <f t="shared" si="16"/>
        <v>185</v>
      </c>
      <c r="F48" s="17">
        <f t="shared" si="16"/>
        <v>415</v>
      </c>
      <c r="G48" s="17">
        <f>G49+G50+G51+G52+G53+G54+G55</f>
        <v>420</v>
      </c>
      <c r="H48" s="17">
        <f t="shared" si="16"/>
        <v>0</v>
      </c>
      <c r="I48" s="17">
        <f t="shared" si="16"/>
        <v>1235</v>
      </c>
      <c r="J48" s="17">
        <f t="shared" si="16"/>
        <v>180</v>
      </c>
      <c r="K48" s="17">
        <f t="shared" si="16"/>
        <v>0</v>
      </c>
      <c r="L48" s="77">
        <f t="shared" si="16"/>
        <v>3089.5</v>
      </c>
      <c r="M48" s="17">
        <f t="shared" si="16"/>
        <v>0</v>
      </c>
      <c r="N48" s="17">
        <f t="shared" si="16"/>
        <v>0</v>
      </c>
      <c r="O48" s="17">
        <f t="shared" si="16"/>
        <v>0</v>
      </c>
      <c r="P48" s="17">
        <f t="shared" si="16"/>
        <v>0</v>
      </c>
      <c r="Q48" s="17">
        <f t="shared" si="16"/>
        <v>0</v>
      </c>
      <c r="R48" s="17">
        <f t="shared" si="16"/>
        <v>755</v>
      </c>
      <c r="S48" s="17">
        <f t="shared" si="16"/>
        <v>245</v>
      </c>
      <c r="T48" s="77">
        <f>SUM(M48:S48)</f>
        <v>1000</v>
      </c>
      <c r="U48" s="17">
        <f>U49+U50+U51+U52+U53+U54+U55</f>
        <v>140</v>
      </c>
      <c r="V48" s="17">
        <f>V49+V50+V51+V52+V53+V54+V55</f>
        <v>0</v>
      </c>
    </row>
    <row r="49" spans="1:22" s="78" customFormat="1" ht="27" customHeight="1" outlineLevel="1">
      <c r="A49" s="7" t="s">
        <v>59</v>
      </c>
      <c r="B49" s="77">
        <f aca="true" t="shared" si="17" ref="B49:B55">L49+T49+U49+V49</f>
        <v>2309.5</v>
      </c>
      <c r="C49" s="81">
        <v>359.5</v>
      </c>
      <c r="D49" s="81">
        <v>0</v>
      </c>
      <c r="E49" s="81">
        <v>185</v>
      </c>
      <c r="F49" s="81">
        <v>0</v>
      </c>
      <c r="G49" s="81">
        <v>0</v>
      </c>
      <c r="H49" s="81">
        <v>0</v>
      </c>
      <c r="I49" s="81">
        <v>1235</v>
      </c>
      <c r="J49" s="81">
        <v>180</v>
      </c>
      <c r="K49" s="81">
        <v>0</v>
      </c>
      <c r="L49" s="77">
        <f aca="true" t="shared" si="18" ref="L49:L55">SUM(C49:K49)</f>
        <v>1959.5</v>
      </c>
      <c r="M49" s="2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350</v>
      </c>
      <c r="S49" s="30">
        <v>0</v>
      </c>
      <c r="T49" s="93">
        <f>SUM(M49:S49)</f>
        <v>350</v>
      </c>
      <c r="U49" s="20">
        <v>0</v>
      </c>
      <c r="V49" s="20">
        <v>0</v>
      </c>
    </row>
    <row r="50" spans="1:22" s="78" customFormat="1" ht="27" customHeight="1" outlineLevel="1">
      <c r="A50" s="7" t="s">
        <v>60</v>
      </c>
      <c r="B50" s="77">
        <f t="shared" si="17"/>
        <v>1920</v>
      </c>
      <c r="C50" s="81">
        <v>295</v>
      </c>
      <c r="D50" s="81">
        <v>0</v>
      </c>
      <c r="E50" s="81">
        <v>0</v>
      </c>
      <c r="F50" s="81">
        <v>415</v>
      </c>
      <c r="G50" s="81">
        <v>420</v>
      </c>
      <c r="H50" s="81">
        <v>0</v>
      </c>
      <c r="I50" s="81"/>
      <c r="J50" s="81">
        <v>0</v>
      </c>
      <c r="K50" s="81">
        <v>0</v>
      </c>
      <c r="L50" s="77">
        <f t="shared" si="18"/>
        <v>1130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405</v>
      </c>
      <c r="S50" s="81">
        <v>245</v>
      </c>
      <c r="T50" s="93">
        <f aca="true" t="shared" si="19" ref="T50:T55">SUM(M50:S50)</f>
        <v>650</v>
      </c>
      <c r="U50" s="20">
        <v>140</v>
      </c>
      <c r="V50" s="20">
        <v>0</v>
      </c>
    </row>
    <row r="51" spans="1:22" s="78" customFormat="1" ht="27" customHeight="1" outlineLevel="1">
      <c r="A51" s="7" t="s">
        <v>61</v>
      </c>
      <c r="B51" s="77">
        <f t="shared" si="17"/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77">
        <f t="shared" si="18"/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93">
        <f t="shared" si="19"/>
        <v>0</v>
      </c>
      <c r="U51" s="20">
        <v>0</v>
      </c>
      <c r="V51" s="20">
        <v>0</v>
      </c>
    </row>
    <row r="52" spans="1:22" s="78" customFormat="1" ht="27" customHeight="1" outlineLevel="1">
      <c r="A52" s="7" t="s">
        <v>62</v>
      </c>
      <c r="B52" s="77">
        <f t="shared" si="17"/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77">
        <f t="shared" si="18"/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93">
        <f t="shared" si="19"/>
        <v>0</v>
      </c>
      <c r="U52" s="20">
        <v>0</v>
      </c>
      <c r="V52" s="20">
        <v>0</v>
      </c>
    </row>
    <row r="53" spans="1:22" s="78" customFormat="1" ht="27" customHeight="1" outlineLevel="1">
      <c r="A53" s="7" t="s">
        <v>63</v>
      </c>
      <c r="B53" s="77">
        <f t="shared" si="17"/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77">
        <f t="shared" si="18"/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93">
        <f t="shared" si="19"/>
        <v>0</v>
      </c>
      <c r="U53" s="20">
        <v>0</v>
      </c>
      <c r="V53" s="20">
        <v>0</v>
      </c>
    </row>
    <row r="54" spans="1:22" s="78" customFormat="1" ht="27" customHeight="1" outlineLevel="1">
      <c r="A54" s="7" t="s">
        <v>64</v>
      </c>
      <c r="B54" s="77">
        <f t="shared" si="17"/>
        <v>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77">
        <f t="shared" si="18"/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93">
        <f t="shared" si="19"/>
        <v>0</v>
      </c>
      <c r="U54" s="20">
        <v>0</v>
      </c>
      <c r="V54" s="20">
        <v>0</v>
      </c>
    </row>
    <row r="55" spans="1:22" s="78" customFormat="1" ht="27" customHeight="1" outlineLevel="1">
      <c r="A55" s="80" t="s">
        <v>65</v>
      </c>
      <c r="B55" s="77">
        <f t="shared" si="17"/>
        <v>0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77">
        <f t="shared" si="18"/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93">
        <f t="shared" si="19"/>
        <v>0</v>
      </c>
      <c r="U55" s="20">
        <v>0</v>
      </c>
      <c r="V55" s="20">
        <v>0</v>
      </c>
    </row>
    <row r="56" spans="1:22" s="78" customFormat="1" ht="27" customHeight="1" outlineLevel="1">
      <c r="A56" s="8" t="s">
        <v>58</v>
      </c>
      <c r="B56" s="79">
        <f aca="true" t="shared" si="20" ref="B56:V56">B48/B6*10</f>
        <v>25.947852760736193</v>
      </c>
      <c r="C56" s="79">
        <f t="shared" si="20"/>
        <v>27.384937238493727</v>
      </c>
      <c r="D56" s="79" t="e">
        <f t="shared" si="20"/>
        <v>#DIV/0!</v>
      </c>
      <c r="E56" s="79">
        <f t="shared" si="20"/>
        <v>23.125</v>
      </c>
      <c r="F56" s="79">
        <f t="shared" si="20"/>
        <v>25.9375</v>
      </c>
      <c r="G56" s="79">
        <f t="shared" si="20"/>
        <v>26.25</v>
      </c>
      <c r="H56" s="79" t="e">
        <f t="shared" si="20"/>
        <v>#DIV/0!</v>
      </c>
      <c r="I56" s="79">
        <f t="shared" si="20"/>
        <v>33.743169398907106</v>
      </c>
      <c r="J56" s="79">
        <f t="shared" si="20"/>
        <v>22.5</v>
      </c>
      <c r="K56" s="79" t="e">
        <f t="shared" si="20"/>
        <v>#DIV/0!</v>
      </c>
      <c r="L56" s="79">
        <f t="shared" si="20"/>
        <v>28.474654377880185</v>
      </c>
      <c r="M56" s="79" t="e">
        <f t="shared" si="20"/>
        <v>#DIV/0!</v>
      </c>
      <c r="N56" s="79" t="e">
        <f t="shared" si="20"/>
        <v>#DIV/0!</v>
      </c>
      <c r="O56" s="79" t="e">
        <f t="shared" si="20"/>
        <v>#DIV/0!</v>
      </c>
      <c r="P56" s="79" t="e">
        <f t="shared" si="20"/>
        <v>#DIV/0!</v>
      </c>
      <c r="Q56" s="79" t="e">
        <f t="shared" si="20"/>
        <v>#DIV/0!</v>
      </c>
      <c r="R56" s="79">
        <f t="shared" si="20"/>
        <v>18.875</v>
      </c>
      <c r="S56" s="79">
        <f t="shared" si="20"/>
        <v>28.823529411764707</v>
      </c>
      <c r="T56" s="79">
        <f t="shared" si="20"/>
        <v>20.618556701030926</v>
      </c>
      <c r="U56" s="79">
        <f t="shared" si="20"/>
        <v>23.333333333333336</v>
      </c>
      <c r="V56" s="79" t="e">
        <f t="shared" si="20"/>
        <v>#DIV/0!</v>
      </c>
    </row>
    <row r="57" spans="1:22" s="78" customFormat="1" ht="27" customHeight="1" outlineLevel="1">
      <c r="A57" s="54" t="s">
        <v>66</v>
      </c>
      <c r="B57" s="16">
        <f>L57+T57+U57+V57</f>
        <v>20</v>
      </c>
      <c r="C57" s="84">
        <v>2</v>
      </c>
      <c r="D57" s="84">
        <v>0</v>
      </c>
      <c r="E57" s="84">
        <v>1</v>
      </c>
      <c r="F57" s="84">
        <v>3</v>
      </c>
      <c r="G57" s="84">
        <v>2</v>
      </c>
      <c r="H57" s="84">
        <v>0</v>
      </c>
      <c r="I57" s="84">
        <v>4</v>
      </c>
      <c r="J57" s="84">
        <v>0</v>
      </c>
      <c r="K57" s="84">
        <v>0</v>
      </c>
      <c r="L57" s="86">
        <f>SUM(C57:K57)</f>
        <v>12</v>
      </c>
      <c r="M57" s="84">
        <v>0</v>
      </c>
      <c r="N57" s="87">
        <f>SUM(M57)</f>
        <v>0</v>
      </c>
      <c r="O57" s="84">
        <f>SUM(N57)</f>
        <v>0</v>
      </c>
      <c r="P57" s="84">
        <f>SUM(O57)</f>
        <v>0</v>
      </c>
      <c r="Q57" s="84">
        <f>SUM(P57)</f>
        <v>0</v>
      </c>
      <c r="R57" s="84">
        <v>4</v>
      </c>
      <c r="S57" s="84">
        <v>1</v>
      </c>
      <c r="T57" s="83">
        <f>SUM(R57:S57)</f>
        <v>5</v>
      </c>
      <c r="U57" s="84">
        <v>3</v>
      </c>
      <c r="V57" s="85">
        <v>0</v>
      </c>
    </row>
    <row r="58" spans="1:22" s="78" customFormat="1" ht="27" customHeight="1" outlineLevel="1">
      <c r="A58" s="54" t="s">
        <v>68</v>
      </c>
      <c r="B58" s="42">
        <f>L58+T58+U58+V58</f>
        <v>2050</v>
      </c>
      <c r="C58" s="88">
        <v>360</v>
      </c>
      <c r="D58" s="88">
        <v>0</v>
      </c>
      <c r="E58" s="88">
        <v>0</v>
      </c>
      <c r="F58" s="88">
        <v>0</v>
      </c>
      <c r="G58" s="88">
        <v>260</v>
      </c>
      <c r="H58" s="88">
        <v>0</v>
      </c>
      <c r="I58" s="88">
        <v>410</v>
      </c>
      <c r="J58" s="88">
        <v>320</v>
      </c>
      <c r="K58" s="88">
        <v>0</v>
      </c>
      <c r="L58" s="42">
        <f>SUM(C58:K58)</f>
        <v>1350</v>
      </c>
      <c r="M58" s="88">
        <v>50</v>
      </c>
      <c r="N58" s="88">
        <v>0</v>
      </c>
      <c r="O58" s="88">
        <v>0</v>
      </c>
      <c r="P58" s="88">
        <v>82</v>
      </c>
      <c r="Q58" s="88">
        <v>0</v>
      </c>
      <c r="R58" s="88">
        <v>450</v>
      </c>
      <c r="S58" s="88">
        <v>0</v>
      </c>
      <c r="T58" s="42">
        <f>SUM(M58:S58)</f>
        <v>582</v>
      </c>
      <c r="U58" s="88">
        <v>0</v>
      </c>
      <c r="V58" s="89">
        <v>118</v>
      </c>
    </row>
    <row r="59" spans="1:22" s="78" customFormat="1" ht="27" customHeight="1" outlineLevel="1">
      <c r="A59" s="46" t="s">
        <v>69</v>
      </c>
      <c r="B59" s="42">
        <f>L59+T59+U59+V59</f>
        <v>2746.74</v>
      </c>
      <c r="C59" s="88">
        <v>139</v>
      </c>
      <c r="D59" s="88">
        <v>80</v>
      </c>
      <c r="E59" s="88">
        <v>291</v>
      </c>
      <c r="F59" s="88">
        <v>266</v>
      </c>
      <c r="G59" s="88">
        <v>1061</v>
      </c>
      <c r="H59" s="88">
        <v>200</v>
      </c>
      <c r="I59" s="88">
        <v>0</v>
      </c>
      <c r="J59" s="88">
        <v>90</v>
      </c>
      <c r="K59" s="88">
        <v>45</v>
      </c>
      <c r="L59" s="41">
        <f>SUM(C59:K59)</f>
        <v>2172</v>
      </c>
      <c r="M59" s="88">
        <v>70</v>
      </c>
      <c r="N59" s="88">
        <v>0</v>
      </c>
      <c r="O59" s="88">
        <v>180</v>
      </c>
      <c r="P59" s="88">
        <v>152</v>
      </c>
      <c r="Q59" s="88">
        <v>0</v>
      </c>
      <c r="R59" s="88">
        <v>100</v>
      </c>
      <c r="S59" s="90">
        <v>1.74</v>
      </c>
      <c r="T59" s="41">
        <f>SUM(M59:S59)</f>
        <v>503.74</v>
      </c>
      <c r="U59" s="88">
        <v>10</v>
      </c>
      <c r="V59" s="91">
        <v>61</v>
      </c>
    </row>
    <row r="60" spans="1:22" s="78" customFormat="1" ht="27" customHeight="1" outlineLevel="1">
      <c r="A60" s="54" t="s">
        <v>70</v>
      </c>
      <c r="B60" s="42">
        <f>L60+T60+U60+V60</f>
        <v>2389.74</v>
      </c>
      <c r="C60" s="59">
        <v>139</v>
      </c>
      <c r="D60" s="59">
        <v>80</v>
      </c>
      <c r="E60" s="59">
        <v>280</v>
      </c>
      <c r="F60" s="59">
        <v>266</v>
      </c>
      <c r="G60" s="59">
        <v>715</v>
      </c>
      <c r="H60" s="59">
        <v>200</v>
      </c>
      <c r="I60" s="59">
        <v>0</v>
      </c>
      <c r="J60" s="59">
        <v>90</v>
      </c>
      <c r="K60" s="59">
        <v>45</v>
      </c>
      <c r="L60" s="42">
        <f>SUM(C60:K60)</f>
        <v>1815</v>
      </c>
      <c r="M60" s="59">
        <v>70</v>
      </c>
      <c r="N60" s="59">
        <v>0</v>
      </c>
      <c r="O60" s="59">
        <v>180</v>
      </c>
      <c r="P60" s="59">
        <v>152</v>
      </c>
      <c r="Q60" s="59">
        <v>0</v>
      </c>
      <c r="R60" s="59">
        <v>100</v>
      </c>
      <c r="S60" s="53">
        <v>1.74</v>
      </c>
      <c r="T60" s="42">
        <f>SUM(M60:S60)</f>
        <v>503.74</v>
      </c>
      <c r="U60" s="59">
        <v>10</v>
      </c>
      <c r="V60" s="60">
        <v>61</v>
      </c>
    </row>
    <row r="61" spans="1:22" s="78" customFormat="1" ht="27" customHeight="1" outlineLevel="1">
      <c r="A61" s="55" t="s">
        <v>71</v>
      </c>
      <c r="B61" s="94">
        <f>B60/B59</f>
        <v>0.8700277419777627</v>
      </c>
      <c r="C61" s="92">
        <f aca="true" t="shared" si="21" ref="C61:V61">C60/C59</f>
        <v>1</v>
      </c>
      <c r="D61" s="92">
        <f t="shared" si="21"/>
        <v>1</v>
      </c>
      <c r="E61" s="92">
        <f t="shared" si="21"/>
        <v>0.9621993127147767</v>
      </c>
      <c r="F61" s="92">
        <f t="shared" si="21"/>
        <v>1</v>
      </c>
      <c r="G61" s="92">
        <f t="shared" si="21"/>
        <v>0.6738925541941565</v>
      </c>
      <c r="H61" s="92">
        <f t="shared" si="21"/>
        <v>1</v>
      </c>
      <c r="I61" s="92" t="e">
        <f t="shared" si="21"/>
        <v>#DIV/0!</v>
      </c>
      <c r="J61" s="92">
        <f t="shared" si="21"/>
        <v>1</v>
      </c>
      <c r="K61" s="92">
        <f t="shared" si="21"/>
        <v>1</v>
      </c>
      <c r="L61" s="92">
        <f t="shared" si="21"/>
        <v>0.835635359116022</v>
      </c>
      <c r="M61" s="92">
        <f t="shared" si="21"/>
        <v>1</v>
      </c>
      <c r="N61" s="92" t="e">
        <f t="shared" si="21"/>
        <v>#DIV/0!</v>
      </c>
      <c r="O61" s="92">
        <f t="shared" si="21"/>
        <v>1</v>
      </c>
      <c r="P61" s="92">
        <f t="shared" si="21"/>
        <v>1</v>
      </c>
      <c r="Q61" s="92" t="e">
        <f t="shared" si="21"/>
        <v>#DIV/0!</v>
      </c>
      <c r="R61" s="92">
        <f t="shared" si="21"/>
        <v>1</v>
      </c>
      <c r="S61" s="92">
        <f t="shared" si="21"/>
        <v>1</v>
      </c>
      <c r="T61" s="94">
        <f t="shared" si="21"/>
        <v>1</v>
      </c>
      <c r="U61" s="92">
        <f t="shared" si="21"/>
        <v>1</v>
      </c>
      <c r="V61" s="92">
        <f t="shared" si="21"/>
        <v>1</v>
      </c>
    </row>
    <row r="62" spans="1:22" s="23" customFormat="1" ht="29.25" customHeight="1">
      <c r="A62" s="54" t="s">
        <v>46</v>
      </c>
      <c r="B62" s="42">
        <f t="shared" si="5"/>
        <v>210</v>
      </c>
      <c r="C62" s="76">
        <v>0</v>
      </c>
      <c r="D62" s="76">
        <v>0</v>
      </c>
      <c r="E62" s="76">
        <v>0</v>
      </c>
      <c r="F62" s="76">
        <v>100</v>
      </c>
      <c r="G62" s="76">
        <v>65</v>
      </c>
      <c r="H62" s="76">
        <v>0</v>
      </c>
      <c r="I62" s="76">
        <v>0</v>
      </c>
      <c r="J62" s="76">
        <v>0</v>
      </c>
      <c r="K62" s="76">
        <v>0</v>
      </c>
      <c r="L62" s="61">
        <f>SUM(C62:K62)</f>
        <v>165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59">
        <v>0</v>
      </c>
      <c r="U62" s="76">
        <v>0</v>
      </c>
      <c r="V62" s="60">
        <v>45</v>
      </c>
    </row>
    <row r="63" spans="1:22" s="23" customFormat="1" ht="18.75" customHeight="1">
      <c r="A63" s="55" t="s">
        <v>12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</row>
    <row r="64" spans="1:22" s="23" customFormat="1" ht="18.75" customHeight="1">
      <c r="A64" s="66" t="s">
        <v>18</v>
      </c>
      <c r="B64" s="45">
        <f t="shared" si="5"/>
        <v>1850</v>
      </c>
      <c r="C64" s="76">
        <v>160</v>
      </c>
      <c r="D64" s="72">
        <v>93</v>
      </c>
      <c r="E64" s="72">
        <v>100</v>
      </c>
      <c r="F64" s="72">
        <v>117</v>
      </c>
      <c r="G64" s="72">
        <v>270</v>
      </c>
      <c r="H64" s="72">
        <v>150</v>
      </c>
      <c r="I64" s="72">
        <v>0</v>
      </c>
      <c r="J64" s="72">
        <v>50</v>
      </c>
      <c r="K64" s="72">
        <v>200</v>
      </c>
      <c r="L64" s="62">
        <f>SUM(C64:K64)</f>
        <v>1140</v>
      </c>
      <c r="M64" s="76">
        <v>80</v>
      </c>
      <c r="N64" s="76"/>
      <c r="O64" s="76">
        <v>400</v>
      </c>
      <c r="P64" s="76">
        <v>50</v>
      </c>
      <c r="Q64" s="76">
        <v>0</v>
      </c>
      <c r="R64" s="76">
        <v>170</v>
      </c>
      <c r="S64" s="76">
        <v>0</v>
      </c>
      <c r="T64" s="59">
        <f>SUM(M64:S64)</f>
        <v>700</v>
      </c>
      <c r="U64" s="76">
        <v>10</v>
      </c>
      <c r="V64" s="60">
        <v>0</v>
      </c>
    </row>
    <row r="65" spans="1:22" s="23" customFormat="1" ht="18.75" customHeight="1">
      <c r="A65" s="46" t="s">
        <v>47</v>
      </c>
      <c r="B65" s="45">
        <v>1200</v>
      </c>
      <c r="C65" s="59"/>
      <c r="D65" s="62"/>
      <c r="E65" s="62"/>
      <c r="F65" s="62"/>
      <c r="G65" s="62"/>
      <c r="H65" s="62"/>
      <c r="I65" s="62"/>
      <c r="J65" s="62"/>
      <c r="K65" s="62"/>
      <c r="L65" s="62"/>
      <c r="M65" s="59"/>
      <c r="N65" s="59"/>
      <c r="O65" s="59"/>
      <c r="P65" s="59"/>
      <c r="Q65" s="59"/>
      <c r="R65" s="59"/>
      <c r="S65" s="59"/>
      <c r="T65" s="59"/>
      <c r="U65" s="59"/>
      <c r="V65" s="60"/>
    </row>
    <row r="66" spans="1:22" s="23" customFormat="1" ht="18.75" customHeight="1">
      <c r="A66" s="46" t="s">
        <v>48</v>
      </c>
      <c r="B66" s="71">
        <f>B64*0.45</f>
        <v>832.5</v>
      </c>
      <c r="C66" s="71"/>
      <c r="D66" s="71"/>
      <c r="E66" s="71"/>
      <c r="F66" s="71"/>
      <c r="G66" s="7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1"/>
      <c r="U66" s="73"/>
      <c r="V66" s="73"/>
    </row>
    <row r="67" spans="1:22" s="23" customFormat="1" ht="18.75" customHeight="1">
      <c r="A67" s="46" t="s">
        <v>11</v>
      </c>
      <c r="B67" s="51">
        <f>B64/B65</f>
        <v>1.5416666666666667</v>
      </c>
      <c r="C67" s="59"/>
      <c r="D67" s="62"/>
      <c r="E67" s="62"/>
      <c r="F67" s="62"/>
      <c r="G67" s="62"/>
      <c r="H67" s="62"/>
      <c r="I67" s="62"/>
      <c r="J67" s="62"/>
      <c r="K67" s="62"/>
      <c r="L67" s="62"/>
      <c r="M67" s="59"/>
      <c r="N67" s="59"/>
      <c r="O67" s="59"/>
      <c r="P67" s="59"/>
      <c r="Q67" s="59"/>
      <c r="R67" s="59"/>
      <c r="S67" s="59"/>
      <c r="T67" s="59"/>
      <c r="U67" s="59"/>
      <c r="V67" s="60"/>
    </row>
    <row r="68" spans="1:22" s="23" customFormat="1" ht="18.75" customHeight="1">
      <c r="A68" s="66" t="s">
        <v>19</v>
      </c>
      <c r="B68" s="45">
        <f t="shared" si="5"/>
        <v>0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f>SUM(C68:K68)</f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f>SUM(M68:S68)</f>
        <v>0</v>
      </c>
      <c r="U68" s="59">
        <v>0</v>
      </c>
      <c r="V68" s="60">
        <v>0</v>
      </c>
    </row>
    <row r="69" spans="1:22" s="23" customFormat="1" ht="18.75" customHeight="1">
      <c r="A69" s="46" t="s">
        <v>47</v>
      </c>
      <c r="B69" s="45">
        <v>0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59"/>
      <c r="N69" s="59"/>
      <c r="O69" s="59"/>
      <c r="P69" s="59"/>
      <c r="Q69" s="59"/>
      <c r="R69" s="59"/>
      <c r="S69" s="59"/>
      <c r="T69" s="59"/>
      <c r="U69" s="59"/>
      <c r="V69" s="60"/>
    </row>
    <row r="70" spans="1:22" s="23" customFormat="1" ht="18.75" customHeight="1">
      <c r="A70" s="46" t="s">
        <v>48</v>
      </c>
      <c r="B70" s="45">
        <v>0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59"/>
      <c r="N70" s="59"/>
      <c r="O70" s="59"/>
      <c r="P70" s="59"/>
      <c r="Q70" s="59"/>
      <c r="R70" s="59"/>
      <c r="S70" s="59"/>
      <c r="T70" s="59"/>
      <c r="U70" s="59"/>
      <c r="V70" s="60"/>
    </row>
    <row r="71" spans="1:22" s="23" customFormat="1" ht="18.75" customHeight="1">
      <c r="A71" s="46" t="s">
        <v>11</v>
      </c>
      <c r="B71" s="45">
        <v>0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59"/>
      <c r="O71" s="59"/>
      <c r="P71" s="59"/>
      <c r="Q71" s="59"/>
      <c r="R71" s="59"/>
      <c r="S71" s="59"/>
      <c r="T71" s="59"/>
      <c r="U71" s="59"/>
      <c r="V71" s="60"/>
    </row>
    <row r="72" spans="1:22" s="23" customFormat="1" ht="20.25" customHeight="1">
      <c r="A72" s="67" t="s">
        <v>20</v>
      </c>
      <c r="B72" s="45">
        <f t="shared" si="5"/>
        <v>6200</v>
      </c>
      <c r="C72" s="72">
        <v>950</v>
      </c>
      <c r="D72" s="72">
        <v>0</v>
      </c>
      <c r="E72" s="72">
        <v>0</v>
      </c>
      <c r="F72" s="72">
        <v>2320</v>
      </c>
      <c r="G72" s="72">
        <v>0</v>
      </c>
      <c r="H72" s="72">
        <v>0</v>
      </c>
      <c r="I72" s="72">
        <v>0</v>
      </c>
      <c r="J72" s="72">
        <v>0</v>
      </c>
      <c r="K72" s="72">
        <v>520</v>
      </c>
      <c r="L72" s="62">
        <f>SUM(C72:K72)</f>
        <v>3790</v>
      </c>
      <c r="M72" s="72">
        <v>0</v>
      </c>
      <c r="N72" s="72">
        <v>0</v>
      </c>
      <c r="O72" s="72">
        <v>0</v>
      </c>
      <c r="P72" s="72">
        <v>1100</v>
      </c>
      <c r="Q72" s="72">
        <v>0</v>
      </c>
      <c r="R72" s="72">
        <v>0</v>
      </c>
      <c r="S72" s="72">
        <v>0</v>
      </c>
      <c r="T72" s="62">
        <f>SUM(M72:S72)</f>
        <v>1100</v>
      </c>
      <c r="U72" s="72">
        <v>0</v>
      </c>
      <c r="V72" s="60">
        <v>1310</v>
      </c>
    </row>
    <row r="73" spans="1:22" s="23" customFormat="1" ht="20.25" customHeight="1">
      <c r="A73" s="46" t="s">
        <v>47</v>
      </c>
      <c r="B73" s="62">
        <v>3000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0"/>
    </row>
    <row r="74" spans="1:22" s="23" customFormat="1" ht="20.25" customHeight="1">
      <c r="A74" s="46" t="s">
        <v>48</v>
      </c>
      <c r="B74" s="69">
        <f>B72*0.17</f>
        <v>1054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69"/>
      <c r="U74" s="74"/>
      <c r="V74" s="75"/>
    </row>
    <row r="75" spans="1:22" s="23" customFormat="1" ht="20.25" customHeight="1">
      <c r="A75" s="46" t="s">
        <v>11</v>
      </c>
      <c r="B75" s="68">
        <f>B72/B73</f>
        <v>2.066666666666667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0"/>
    </row>
    <row r="76" spans="1:22" s="23" customFormat="1" ht="20.25" customHeight="1">
      <c r="A76" s="8" t="s">
        <v>15</v>
      </c>
      <c r="B76" s="62">
        <f>(B66+B70+B74)*10</f>
        <v>18865</v>
      </c>
      <c r="C76" s="62"/>
      <c r="D76" s="6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62"/>
      <c r="U76" s="72"/>
      <c r="V76" s="72"/>
    </row>
    <row r="77" spans="1:22" s="23" customFormat="1" ht="15.75" customHeight="1">
      <c r="A77" s="22" t="s">
        <v>14</v>
      </c>
      <c r="B77" s="69">
        <f>B76/653</f>
        <v>28.889739663093415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0"/>
    </row>
    <row r="78" spans="1:22" s="23" customFormat="1" ht="20.25" customHeight="1" hidden="1">
      <c r="A78" s="22" t="s">
        <v>50</v>
      </c>
      <c r="B78" s="62">
        <f>L78+T78+U78+V78</f>
        <v>17</v>
      </c>
      <c r="C78" s="72">
        <v>1</v>
      </c>
      <c r="D78" s="72">
        <v>1</v>
      </c>
      <c r="E78" s="72">
        <v>1</v>
      </c>
      <c r="F78" s="72">
        <v>1</v>
      </c>
      <c r="G78" s="72">
        <v>1</v>
      </c>
      <c r="H78" s="72">
        <v>2</v>
      </c>
      <c r="I78" s="72">
        <v>0</v>
      </c>
      <c r="J78" s="72">
        <v>1</v>
      </c>
      <c r="K78" s="72">
        <v>1</v>
      </c>
      <c r="L78" s="62">
        <f>SUM(C78:K78)</f>
        <v>9</v>
      </c>
      <c r="M78" s="72">
        <v>1</v>
      </c>
      <c r="N78" s="72">
        <v>0</v>
      </c>
      <c r="O78" s="72">
        <v>1</v>
      </c>
      <c r="P78" s="72">
        <v>1</v>
      </c>
      <c r="Q78" s="72">
        <v>0</v>
      </c>
      <c r="R78" s="72">
        <v>2</v>
      </c>
      <c r="S78" s="72">
        <v>1</v>
      </c>
      <c r="T78" s="62">
        <f>SUM(M78:S78)</f>
        <v>6</v>
      </c>
      <c r="U78" s="72">
        <v>1</v>
      </c>
      <c r="V78" s="60">
        <v>1</v>
      </c>
    </row>
    <row r="79" spans="1:22" s="23" customFormat="1" ht="20.25" customHeight="1" hidden="1">
      <c r="A79" s="22" t="s">
        <v>51</v>
      </c>
      <c r="B79" s="62">
        <f>L79+T79+U79+V79</f>
        <v>4</v>
      </c>
      <c r="C79" s="72">
        <v>0</v>
      </c>
      <c r="D79" s="72">
        <v>0</v>
      </c>
      <c r="E79" s="72">
        <v>0</v>
      </c>
      <c r="F79" s="72">
        <v>2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62">
        <f>SUM(C79:K79)</f>
        <v>2</v>
      </c>
      <c r="M79" s="72">
        <v>0</v>
      </c>
      <c r="N79" s="72">
        <v>0</v>
      </c>
      <c r="O79" s="72">
        <v>0</v>
      </c>
      <c r="P79" s="72">
        <v>1</v>
      </c>
      <c r="Q79" s="72">
        <v>0</v>
      </c>
      <c r="R79" s="72">
        <v>0</v>
      </c>
      <c r="S79" s="72">
        <v>0</v>
      </c>
      <c r="T79" s="62">
        <f>SUM(M79:S79)</f>
        <v>1</v>
      </c>
      <c r="U79" s="72">
        <v>0</v>
      </c>
      <c r="V79" s="60">
        <v>1</v>
      </c>
    </row>
    <row r="80" spans="1:22" ht="22.5">
      <c r="A80" s="49"/>
      <c r="B80" s="36"/>
      <c r="V80" s="40"/>
    </row>
    <row r="81" spans="1:22" ht="22.5">
      <c r="A81" s="34" t="s">
        <v>52</v>
      </c>
      <c r="B81" s="32"/>
      <c r="C81" s="32"/>
      <c r="D81" s="33"/>
      <c r="V81" s="40"/>
    </row>
    <row r="82" spans="1:22" ht="22.5">
      <c r="A82" s="49"/>
      <c r="B82" s="9"/>
      <c r="V82" s="40"/>
    </row>
    <row r="83" spans="1:2" ht="16.5">
      <c r="A83" s="48"/>
      <c r="B83" s="9"/>
    </row>
    <row r="84" spans="1:2" ht="16.5">
      <c r="A84" s="28"/>
      <c r="B84" s="9"/>
    </row>
    <row r="85" spans="1:2" ht="16.5">
      <c r="A85" s="28"/>
      <c r="B85" s="9"/>
    </row>
    <row r="86" spans="1:2" ht="16.5">
      <c r="A86" s="35"/>
      <c r="B86" s="9"/>
    </row>
    <row r="87" spans="1:2" ht="16.5">
      <c r="A87" s="28"/>
      <c r="B87" s="9"/>
    </row>
    <row r="88" spans="1:2" ht="16.5">
      <c r="A88" s="28"/>
      <c r="B88" s="9"/>
    </row>
    <row r="89" spans="1:2" ht="16.5">
      <c r="A89" s="28"/>
      <c r="B89" s="9"/>
    </row>
    <row r="90" spans="1:2" ht="16.5">
      <c r="A90" s="28"/>
      <c r="B90" s="9"/>
    </row>
    <row r="91" spans="1:2" ht="16.5">
      <c r="A91" s="28"/>
      <c r="B91" s="9"/>
    </row>
    <row r="92" spans="1:2" ht="16.5">
      <c r="A92" s="28"/>
      <c r="B92" s="9"/>
    </row>
    <row r="93" spans="1:2" ht="16.5">
      <c r="A93" s="28"/>
      <c r="B93" s="9"/>
    </row>
    <row r="94" spans="1:2" ht="16.5">
      <c r="A94" s="28"/>
      <c r="B94" s="9"/>
    </row>
    <row r="95" spans="1:2" ht="16.5">
      <c r="A95" s="28"/>
      <c r="B95" s="9"/>
    </row>
    <row r="96" spans="1:2" ht="16.5">
      <c r="A96" s="28"/>
      <c r="B96" s="9"/>
    </row>
    <row r="97" spans="1:2" ht="16.5">
      <c r="A97" s="28"/>
      <c r="B97" s="9"/>
    </row>
    <row r="98" spans="1:2" ht="16.5">
      <c r="A98" s="28"/>
      <c r="B98" s="9"/>
    </row>
    <row r="99" spans="1:2" ht="16.5">
      <c r="A99" s="28"/>
      <c r="B99" s="9"/>
    </row>
    <row r="100" spans="1:2" ht="16.5">
      <c r="A100" s="28"/>
      <c r="B100" s="9"/>
    </row>
    <row r="101" spans="1:2" ht="16.5">
      <c r="A101" s="28"/>
      <c r="B101" s="9"/>
    </row>
    <row r="102" spans="1:2" ht="16.5">
      <c r="A102" s="28"/>
      <c r="B102" s="9"/>
    </row>
    <row r="103" spans="1:2" ht="16.5">
      <c r="A103" s="28"/>
      <c r="B103" s="9"/>
    </row>
  </sheetData>
  <sheetProtection/>
  <mergeCells count="1">
    <mergeCell ref="A2:V2"/>
  </mergeCells>
  <printOptions horizontalCentered="1" verticalCentered="1"/>
  <pageMargins left="0.3937007874015748" right="0.3937007874015748" top="1.1811023622047245" bottom="0.3937007874015748" header="0.3937007874015748" footer="0.3937007874015748"/>
  <pageSetup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info</cp:lastModifiedBy>
  <cp:lastPrinted>2011-08-02T05:12:16Z</cp:lastPrinted>
  <dcterms:created xsi:type="dcterms:W3CDTF">2001-05-07T11:51:26Z</dcterms:created>
  <dcterms:modified xsi:type="dcterms:W3CDTF">2011-08-08T14:05:08Z</dcterms:modified>
  <cp:category/>
  <cp:version/>
  <cp:contentType/>
  <cp:contentStatus/>
</cp:coreProperties>
</file>