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76" activeTab="1"/>
  </bookViews>
  <sheets>
    <sheet name="прил 8 расчет" sheetId="1" r:id="rId1"/>
    <sheet name="Лист1" sheetId="2" r:id="rId2"/>
  </sheets>
  <definedNames>
    <definedName name="_xlnm.Print_Area" localSheetId="0">'прил 8 расчет'!$A$1:$K$255</definedName>
  </definedNames>
  <calcPr fullCalcOnLoad="1"/>
</workbook>
</file>

<file path=xl/sharedStrings.xml><?xml version="1.0" encoding="utf-8"?>
<sst xmlns="http://schemas.openxmlformats.org/spreadsheetml/2006/main" count="426" uniqueCount="221">
  <si>
    <t>Наименование расхода</t>
  </si>
  <si>
    <t>Код строки</t>
  </si>
  <si>
    <t>суточные при служебных командировках</t>
  </si>
  <si>
    <t>суточные при командировках на курсы повышения квалификации</t>
  </si>
  <si>
    <t>проезд к месту отпуска и обратно (в соответствии с законодательством Российской Федерации)</t>
  </si>
  <si>
    <t>другие выплаты</t>
  </si>
  <si>
    <t>Услуги связи, в том числе:</t>
  </si>
  <si>
    <t>повременная оплата междугородних, международных и местных телефонных сообщений</t>
  </si>
  <si>
    <t>оплата сотовой связи</t>
  </si>
  <si>
    <t>другие</t>
  </si>
  <si>
    <t>найм транспортных средств</t>
  </si>
  <si>
    <t>оплата проезда при служебных командировках</t>
  </si>
  <si>
    <t>оплата проезда при командировках на курсы повышения квалификации</t>
  </si>
  <si>
    <t xml:space="preserve">другие </t>
  </si>
  <si>
    <t>Коммунальные услуги, в том числе:</t>
  </si>
  <si>
    <t>потребление газа</t>
  </si>
  <si>
    <t xml:space="preserve">потребление электроэнергии </t>
  </si>
  <si>
    <t>Арендная плата за пользование имуществом, в том числе:</t>
  </si>
  <si>
    <t>аренда зданий (помещений, сооружений)</t>
  </si>
  <si>
    <t>аренда транспортных средств</t>
  </si>
  <si>
    <t>аренда земли</t>
  </si>
  <si>
    <t>содержание в чистоте и техническое обслуживание помещений, зданий, дворов и сооружений</t>
  </si>
  <si>
    <t>текущий ремонт зданий и сооружений</t>
  </si>
  <si>
    <t>капитальный ремонт зданий и сооружений</t>
  </si>
  <si>
    <t>ремонт и техническое обслуживание автотранспорта, находящегося на балансе бюджетного учреждения</t>
  </si>
  <si>
    <t>оплата услуг по техническому обслуживанию и ремонту оборудования и инвентаря (кондиционеры, холодильники, и т.д.) в части административно-хозяйственного обеспечения</t>
  </si>
  <si>
    <t>оплата услуг по техническому обслуживанию и ремонту вычислительной техники</t>
  </si>
  <si>
    <t>оплата договоров на оказание услуг по техническому обслуживанию, ремонту, наладке, эксплуатации элементов охранной и пожарной сигнализации</t>
  </si>
  <si>
    <t>оплата услуг вневедомственной охраны</t>
  </si>
  <si>
    <t>найм жилых помещений при служебных командировках</t>
  </si>
  <si>
    <t>оплата обучения на курсах повышения квалификации, участие в семинарах</t>
  </si>
  <si>
    <t>оплата услуг по договорам с охранными, пожарными организациями (установка, наладка, обслуживание)</t>
  </si>
  <si>
    <t>оплата услуг в части информационно-технического обеспечения</t>
  </si>
  <si>
    <t>оплата услуг в части обеспечения безопасности информации и режимно-секретных мероприятий</t>
  </si>
  <si>
    <t>оплата проектно-изыскательских работ, не связанных с проводимыми ремонтными работами</t>
  </si>
  <si>
    <t>Социальное обеспечение, в том числе:</t>
  </si>
  <si>
    <t>Пособие по социальной помощи населению</t>
  </si>
  <si>
    <t>компенсация при увольнении (выходное пособие)</t>
  </si>
  <si>
    <t>Прочие расходы, в том числе:</t>
  </si>
  <si>
    <t>транспорный налог</t>
  </si>
  <si>
    <t>земельный налог</t>
  </si>
  <si>
    <t>плата за загрязнение окружающей среды</t>
  </si>
  <si>
    <t>госпошлина</t>
  </si>
  <si>
    <t>другие расходы</t>
  </si>
  <si>
    <t>Поступление нефинансовых активов</t>
  </si>
  <si>
    <t>Увеличение стоимости основных средств, в том числе:</t>
  </si>
  <si>
    <t>приобретение автомобилей</t>
  </si>
  <si>
    <t>приобретение мебели</t>
  </si>
  <si>
    <t>приобретение оргтехники (множительная техника, факсимильные аппараты, кондиционеры, холодильники и др.)</t>
  </si>
  <si>
    <t>Увеличение стоимости материальных запасов, в том числе:</t>
  </si>
  <si>
    <t>горюче-смазочные материалы, включая специальное топливо, эксплуатационные жидкости для автомобилей</t>
  </si>
  <si>
    <t>строительные материалы</t>
  </si>
  <si>
    <t>хозяйственные материалы и расходные материалы для техники в части административно-хозяйственного обеспечения</t>
  </si>
  <si>
    <t>приобретение запасных частей ко всем видам вычислительной техники</t>
  </si>
  <si>
    <t>приобретение запасных частей в части административно-хозяйственного обеспечения</t>
  </si>
  <si>
    <t>налог на имущество</t>
  </si>
  <si>
    <t>Начисления на выплаты по оплате труда</t>
  </si>
  <si>
    <t>Оплата работ, услуг</t>
  </si>
  <si>
    <t>компенсации матерям по уходу за ребенком до достижения им возраста 3 лет</t>
  </si>
  <si>
    <t>услуги франкировальной машины</t>
  </si>
  <si>
    <t>услуги фельдъегерской связя</t>
  </si>
  <si>
    <t>услуги Инфанет по передаче отчетов по электронным каналам связи</t>
  </si>
  <si>
    <t>почтовые конверты, марки</t>
  </si>
  <si>
    <t>Транспортные услуги, в том числе:</t>
  </si>
  <si>
    <t>отопление</t>
  </si>
  <si>
    <t>водоснабжение и водоотведение</t>
  </si>
  <si>
    <t>Работы, услуги по содержанию имущества, в том числе:</t>
  </si>
  <si>
    <t>оплата услуг по техническому обслуживанию, ремонту в части обеспечения безопасности информации</t>
  </si>
  <si>
    <t>Прочие работы, услуги, в том числе:</t>
  </si>
  <si>
    <t>найм жилых помещений на курсах повышения квалификации</t>
  </si>
  <si>
    <t>страхование автогражданской ответственности и добровольного страхования автотранспортных средств</t>
  </si>
  <si>
    <t>прочие административно-хозяйственные работы</t>
  </si>
  <si>
    <t>ведомственная подписка</t>
  </si>
  <si>
    <t>статистические услуги</t>
  </si>
  <si>
    <t>оплата труда внештатных сотрудников</t>
  </si>
  <si>
    <t>оплата труда внештатных сотрудников по договорам гражданско-правового характера</t>
  </si>
  <si>
    <t>приобретение вычислительной техники</t>
  </si>
  <si>
    <t>приобретение основных средств в части информационно - технического обеспечения</t>
  </si>
  <si>
    <t>приобретение других основных средств в части административно-хозяйственного обеспечения</t>
  </si>
  <si>
    <t>приобретение основных средств в части обеспечения безопасности информации</t>
  </si>
  <si>
    <t>приобретение основных средств в части гражданской обороны</t>
  </si>
  <si>
    <t>приобретение бумаги</t>
  </si>
  <si>
    <t>канцелярские принадлежности</t>
  </si>
  <si>
    <t>приобретение катриждей</t>
  </si>
  <si>
    <t>РАСЧЕТЫ К БЮДЖЕТНОЙ СМЕТЕ</t>
  </si>
  <si>
    <t>на _________________________________________</t>
  </si>
  <si>
    <t>(очередной (текущий) финансовый год и плановый период)</t>
  </si>
  <si>
    <t>РАЗДЕЛ I.</t>
  </si>
  <si>
    <t>Очередной (текущий) фиансовый год - ________ г.</t>
  </si>
  <si>
    <t>1. Расчет расходов по подстатье 212 "Прочие выплаты"</t>
  </si>
  <si>
    <t>Количество суток пребывания в командировке</t>
  </si>
  <si>
    <t>6=4*5*100</t>
  </si>
  <si>
    <t>№ пп</t>
  </si>
  <si>
    <t>Количество сотрудников направляемых в командировку в год *</t>
  </si>
  <si>
    <t xml:space="preserve">           * Выплата  суточных в соответствии с постановлением Кабинета Министров Чувашской Республики от 11 октября 2005 г. № 248-429 дсп "О порядке и условиях командирования государственных гражданских служащих Чувашской Республики"</t>
  </si>
  <si>
    <t>суточные при направлении на курсы повышения квалификации</t>
  </si>
  <si>
    <t>Кол-во работников, использующих право на компенсацию</t>
  </si>
  <si>
    <t>7=(5+6)*4*2</t>
  </si>
  <si>
    <t>Кол-во членов семьи имеющих право на компенсацию</t>
  </si>
  <si>
    <t>Количество сотрудников, находящихся в отпуске по уходу за ребенком до достижения им возраста 3 лет</t>
  </si>
  <si>
    <t>Кол-во месяцев оплаты</t>
  </si>
  <si>
    <t>6=4*5*50</t>
  </si>
  <si>
    <t>пояснения в произвольной форме</t>
  </si>
  <si>
    <t>Расчет расходов по подстатье 221 "Услуги связи"</t>
  </si>
  <si>
    <t>Расчет расходов по подстатье 212 "Прочие выплаты"</t>
  </si>
  <si>
    <t>Ед. измерения</t>
  </si>
  <si>
    <t>Количество</t>
  </si>
  <si>
    <t>7=5*6*12</t>
  </si>
  <si>
    <t>Расчет расходов по подстатье 222 "Транспортные услуги"</t>
  </si>
  <si>
    <t>6=4*5*2</t>
  </si>
  <si>
    <t>Расчет расходов по подстатье 223 "Коммунальные услуги"</t>
  </si>
  <si>
    <t>куб.м.</t>
  </si>
  <si>
    <t>КВт./час.</t>
  </si>
  <si>
    <t>Г/кал</t>
  </si>
  <si>
    <t>Количество в год</t>
  </si>
  <si>
    <t>7=5*6</t>
  </si>
  <si>
    <t>Расчет расходов по подстатье 224 "Арендная плата за пользование имуществом"</t>
  </si>
  <si>
    <t>Количество зданий, помещений, транспортных средств</t>
  </si>
  <si>
    <t>Период предоставления услуг (количество месяцев)</t>
  </si>
  <si>
    <t>ВСЕГО по подстатье 224</t>
  </si>
  <si>
    <t>ВСЕГО по подстатье 212:</t>
  </si>
  <si>
    <t>ВСЕГО по пдстатье 221:</t>
  </si>
  <si>
    <t>ВСЕГО по подстатье 222:</t>
  </si>
  <si>
    <t>ВСЕГО по подстатье 223:</t>
  </si>
  <si>
    <t>Расчет расходов по подстатье 225 "Работы, услуги по содержанию имущества"</t>
  </si>
  <si>
    <t>в том числе:</t>
  </si>
  <si>
    <t>ВСЕГО по подстатье 225:</t>
  </si>
  <si>
    <t>Расчет расходов по подстатье 226 "Прочие работы, услуги"</t>
  </si>
  <si>
    <t>Количество объектов</t>
  </si>
  <si>
    <t>Стоимость 1 объекта в год</t>
  </si>
  <si>
    <t>*Должно соответствовать количеству направляемых в командировки (курсы повышения квалификации) сотрудников</t>
  </si>
  <si>
    <t>Количество сотрудников направляемых на курсы повышения в год *</t>
  </si>
  <si>
    <t>Стоимость обучения 1 чел.</t>
  </si>
  <si>
    <t>6=4*5</t>
  </si>
  <si>
    <t xml:space="preserve">Количество </t>
  </si>
  <si>
    <t>Количество  работников, работающих по договору гражданско-правового характера</t>
  </si>
  <si>
    <t>Кол-во месяцев</t>
  </si>
  <si>
    <t>ВСЕГО по подстатье 226:</t>
  </si>
  <si>
    <t>Расчет расходов по статье 290 "Прочие расходы"</t>
  </si>
  <si>
    <t>Остаточная стоимость основых средств</t>
  </si>
  <si>
    <t>Ставка налога (%)</t>
  </si>
  <si>
    <t>Ставка земельного налога (%)</t>
  </si>
  <si>
    <t>ВСЕГО по статье 290:</t>
  </si>
  <si>
    <t xml:space="preserve">     * является итоговой строкой, ниже заполняются показатели в разрезе транспортных средств</t>
  </si>
  <si>
    <t>29003**</t>
  </si>
  <si>
    <t xml:space="preserve">     ** является итоговой строкой, ниже заполняются показатели в разрезе земельных участков</t>
  </si>
  <si>
    <t>29002*</t>
  </si>
  <si>
    <t>Расчет расходов по подстатье 310 "Увеличение стоимости основных средств"</t>
  </si>
  <si>
    <t>ВСЕГО по подстатье 310 :</t>
  </si>
  <si>
    <t>Расчет расходов по подстатье 340 "Увеличение стоимости материальных запасов"</t>
  </si>
  <si>
    <t>ВСЕГО по подстатье 340:</t>
  </si>
  <si>
    <t>горюче-смазочные материалы, включая специальное топливо, эксплуатационные жидкости для автомобилей*</t>
  </si>
  <si>
    <t>приобретение бумаги*</t>
  </si>
  <si>
    <t>канцелярские принадлежности*</t>
  </si>
  <si>
    <t>строительные материалы*</t>
  </si>
  <si>
    <t>приобретение катриждей*</t>
  </si>
  <si>
    <t>хозяйственные материалы и расходные материалы для техники в части административно-хозяйственного обеспечения*</t>
  </si>
  <si>
    <t>приобретение запасных частей ко всем видам вычислительной техники*</t>
  </si>
  <si>
    <t>приобретение запасных частей в части административно-хозяйственного обеспечения*</t>
  </si>
  <si>
    <t>другие*</t>
  </si>
  <si>
    <t>34009*</t>
  </si>
  <si>
    <t>34001*</t>
  </si>
  <si>
    <t>34002*</t>
  </si>
  <si>
    <t>34003*</t>
  </si>
  <si>
    <t>34004*</t>
  </si>
  <si>
    <t>34005*</t>
  </si>
  <si>
    <t>34006*</t>
  </si>
  <si>
    <t>34007*</t>
  </si>
  <si>
    <t>34008*</t>
  </si>
  <si>
    <t xml:space="preserve">     * является итоговой строкой, ниже заполняется расшифровка показателей</t>
  </si>
  <si>
    <t>Расчет других аналогичных расходов, не включенных в типовой расчет, осуществляется в произвольной форме</t>
  </si>
  <si>
    <t>При обеспечении расчета показателя помимо обязательных полей может применяться примечание</t>
  </si>
  <si>
    <t>мин</t>
  </si>
  <si>
    <t>шт</t>
  </si>
  <si>
    <t>Кол-во транспортных средств</t>
  </si>
  <si>
    <t>Период предоставления услуг (кол-во месяцев)</t>
  </si>
  <si>
    <t xml:space="preserve">      * Исходя из стоимости услуг за последний месяц с учетом индексации</t>
  </si>
  <si>
    <t>7=4*5*6</t>
  </si>
  <si>
    <t xml:space="preserve">     *исходя из стоимости услуг по заключенным договорам с учетом ндексации</t>
  </si>
  <si>
    <t>Количество автомобилей, находящихся на балансе</t>
  </si>
  <si>
    <t>Средняя стоимость страхования</t>
  </si>
  <si>
    <t>Средняя стоимость подписки</t>
  </si>
  <si>
    <t>6=4*5/100</t>
  </si>
  <si>
    <t>Год выпуска</t>
  </si>
  <si>
    <t>Количество транспортных средств</t>
  </si>
  <si>
    <t>Мощность (л.с.)</t>
  </si>
  <si>
    <t>8=5*6*7</t>
  </si>
  <si>
    <t>8=6*7/100</t>
  </si>
  <si>
    <t>7=4*5</t>
  </si>
  <si>
    <t>8=4*6*7*5</t>
  </si>
  <si>
    <t>7=6*26,2/100</t>
  </si>
  <si>
    <t>8=6+7</t>
  </si>
  <si>
    <t>6=4*5*ставка месячная</t>
  </si>
  <si>
    <t xml:space="preserve">                         Приложение № 2</t>
  </si>
  <si>
    <r>
      <t xml:space="preserve">Сумма </t>
    </r>
    <r>
      <rPr>
        <i/>
        <sz val="7"/>
        <rFont val="Times New Roman"/>
        <family val="1"/>
      </rPr>
      <t>(руб.)</t>
    </r>
  </si>
  <si>
    <r>
      <t xml:space="preserve">Средняя стоимость проезда в одну сторону </t>
    </r>
    <r>
      <rPr>
        <i/>
        <sz val="7"/>
        <rFont val="Times New Roman"/>
        <family val="1"/>
      </rPr>
      <t>(руб.)</t>
    </r>
  </si>
  <si>
    <r>
      <t xml:space="preserve">Стоимость </t>
    </r>
    <r>
      <rPr>
        <i/>
        <sz val="7"/>
        <rFont val="Times New Roman"/>
        <family val="1"/>
      </rPr>
      <t>(руб.)</t>
    </r>
  </si>
  <si>
    <r>
      <t xml:space="preserve">Средняя стоимость услуг в месяц </t>
    </r>
    <r>
      <rPr>
        <i/>
        <sz val="7"/>
        <rFont val="Times New Roman"/>
        <family val="1"/>
      </rPr>
      <t>(руб.)*</t>
    </r>
  </si>
  <si>
    <r>
      <t xml:space="preserve">Тариф </t>
    </r>
    <r>
      <rPr>
        <i/>
        <sz val="7"/>
        <rFont val="Times New Roman"/>
        <family val="1"/>
      </rPr>
      <t>(руб.)</t>
    </r>
  </si>
  <si>
    <r>
      <t xml:space="preserve">Площадь арендуемых помещений, земли </t>
    </r>
    <r>
      <rPr>
        <i/>
        <sz val="7"/>
        <rFont val="Times New Roman"/>
        <family val="1"/>
      </rPr>
      <t>(кв.м.)</t>
    </r>
  </si>
  <si>
    <r>
      <t>Средняя стоимость в месяц 1 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(1 ед.автотранспорта) </t>
    </r>
    <r>
      <rPr>
        <i/>
        <sz val="7"/>
        <rFont val="Times New Roman"/>
        <family val="1"/>
      </rPr>
      <t>(руб.)</t>
    </r>
  </si>
  <si>
    <r>
      <t xml:space="preserve">Средняя стоимость </t>
    </r>
    <r>
      <rPr>
        <i/>
        <sz val="7"/>
        <rFont val="Times New Roman"/>
        <family val="1"/>
      </rPr>
      <t>(руб.)</t>
    </r>
  </si>
  <si>
    <r>
      <t>м</t>
    </r>
    <r>
      <rPr>
        <vertAlign val="superscript"/>
        <sz val="9"/>
        <rFont val="Times New Roman"/>
        <family val="1"/>
      </rPr>
      <t>2</t>
    </r>
  </si>
  <si>
    <r>
      <t xml:space="preserve">Средняя стоимость обслуживания 1 ед. </t>
    </r>
    <r>
      <rPr>
        <i/>
        <sz val="7"/>
        <rFont val="Times New Roman"/>
        <family val="1"/>
      </rPr>
      <t>(руб.)</t>
    </r>
  </si>
  <si>
    <r>
      <t xml:space="preserve">Сумма </t>
    </r>
    <r>
      <rPr>
        <i/>
        <sz val="7"/>
        <rFont val="Times New Roman"/>
        <family val="1"/>
      </rPr>
      <t>(руб.)*</t>
    </r>
  </si>
  <si>
    <r>
      <t>Количество дней (суток) на 1 человека</t>
    </r>
    <r>
      <rPr>
        <vertAlign val="superscript"/>
        <sz val="7"/>
        <rFont val="Times New Roman"/>
        <family val="1"/>
      </rPr>
      <t>*</t>
    </r>
  </si>
  <si>
    <r>
      <t xml:space="preserve">Стоимость проживания за 1 сутки </t>
    </r>
    <r>
      <rPr>
        <i/>
        <sz val="7"/>
        <rFont val="Times New Roman"/>
        <family val="1"/>
      </rPr>
      <t>(руб.)</t>
    </r>
  </si>
  <si>
    <r>
      <t xml:space="preserve">Оплата труда </t>
    </r>
    <r>
      <rPr>
        <i/>
        <sz val="7"/>
        <rFont val="Times New Roman"/>
        <family val="1"/>
      </rPr>
      <t>(руб.)</t>
    </r>
  </si>
  <si>
    <r>
      <t xml:space="preserve">ЕСН 26,2% </t>
    </r>
    <r>
      <rPr>
        <i/>
        <sz val="7"/>
        <rFont val="Times New Roman"/>
        <family val="1"/>
      </rPr>
      <t>(руб.)</t>
    </r>
    <r>
      <rPr>
        <sz val="7"/>
        <rFont val="Times New Roman"/>
        <family val="1"/>
      </rPr>
      <t xml:space="preserve"> </t>
    </r>
  </si>
  <si>
    <r>
      <t xml:space="preserve">Налоговая ставка </t>
    </r>
    <r>
      <rPr>
        <i/>
        <sz val="7"/>
        <rFont val="Times New Roman"/>
        <family val="1"/>
      </rPr>
      <t>(руб.)</t>
    </r>
  </si>
  <si>
    <r>
      <t xml:space="preserve">Площадь земельного участка </t>
    </r>
    <r>
      <rPr>
        <i/>
        <sz val="7"/>
        <rFont val="Times New Roman"/>
        <family val="1"/>
      </rPr>
      <t>(кв.м)</t>
    </r>
  </si>
  <si>
    <r>
      <t xml:space="preserve">Удельный показатель кадастровой стоимости земель </t>
    </r>
    <r>
      <rPr>
        <i/>
        <sz val="7"/>
        <rFont val="Times New Roman"/>
        <family val="1"/>
      </rPr>
      <t>(руб.за кв.м.)</t>
    </r>
  </si>
  <si>
    <r>
      <t xml:space="preserve">Кадастровая стоимость земельного участка </t>
    </r>
    <r>
      <rPr>
        <i/>
        <sz val="7"/>
        <rFont val="Times New Roman"/>
        <family val="1"/>
      </rPr>
      <t>(руб.)</t>
    </r>
  </si>
  <si>
    <r>
      <t xml:space="preserve">Цена </t>
    </r>
    <r>
      <rPr>
        <i/>
        <sz val="7"/>
        <rFont val="Times New Roman"/>
        <family val="1"/>
      </rPr>
      <t>(руб.)</t>
    </r>
  </si>
  <si>
    <r>
      <t xml:space="preserve">Сумма </t>
    </r>
    <r>
      <rPr>
        <i/>
        <sz val="7"/>
        <rFont val="Times New Roman"/>
        <family val="1"/>
      </rPr>
      <t>(руб.)</t>
    </r>
    <r>
      <rPr>
        <sz val="7"/>
        <rFont val="Times New Roman"/>
        <family val="1"/>
      </rPr>
      <t xml:space="preserve"> </t>
    </r>
  </si>
  <si>
    <t>(получатель бюджетных средств)</t>
  </si>
  <si>
    <t>Начальник отдела</t>
  </si>
  <si>
    <t>к Порядку составления, утверждения и ведения бюджетной сметы финансового отдела</t>
  </si>
  <si>
    <t xml:space="preserve">администрации Мариинско-Посадского района Чувашской Республики </t>
  </si>
  <si>
    <t>Чувашской Республики от "____"_____________2010 №____</t>
  </si>
  <si>
    <t xml:space="preserve">твержденному приказом финансового отдела администрации Маринско-Посадского района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</si>
</sst>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9"/>
      <name val="TimesET"/>
      <family val="0"/>
    </font>
    <font>
      <sz val="9"/>
      <name val="Arial Cyr"/>
      <family val="0"/>
    </font>
    <font>
      <b/>
      <sz val="9"/>
      <name val="TimesET"/>
      <family val="0"/>
    </font>
    <font>
      <b/>
      <sz val="10"/>
      <name val="Arial Cyr"/>
      <family val="0"/>
    </font>
    <font>
      <b/>
      <sz val="9"/>
      <name val="Arial Cyr"/>
      <family val="0"/>
    </font>
    <font>
      <vertAlign val="superscript"/>
      <sz val="9"/>
      <name val="TimesET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1" fontId="11" fillId="0" borderId="16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11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1" fontId="11" fillId="0" borderId="21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view="pageBreakPreview" zoomScaleNormal="75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5.875" style="12" customWidth="1"/>
    <col min="2" max="4" width="9.125" style="12" customWidth="1"/>
    <col min="5" max="5" width="17.00390625" style="12" customWidth="1"/>
    <col min="6" max="6" width="7.875" style="12" customWidth="1"/>
    <col min="7" max="7" width="10.625" style="12" customWidth="1"/>
    <col min="8" max="8" width="14.00390625" style="12" customWidth="1"/>
    <col min="9" max="9" width="13.25390625" style="12" customWidth="1"/>
    <col min="10" max="10" width="11.25390625" style="12" customWidth="1"/>
    <col min="11" max="11" width="11.375" style="12" customWidth="1"/>
    <col min="12" max="16384" width="9.125" style="12" customWidth="1"/>
  </cols>
  <sheetData>
    <row r="1" spans="6:7" ht="12.75">
      <c r="F1" s="13" t="s">
        <v>193</v>
      </c>
      <c r="G1" s="14"/>
    </row>
    <row r="2" spans="6:7" ht="12.75">
      <c r="F2" s="15" t="s">
        <v>217</v>
      </c>
      <c r="G2" s="16"/>
    </row>
    <row r="3" spans="6:7" ht="12.75">
      <c r="F3" s="11" t="s">
        <v>218</v>
      </c>
      <c r="G3" s="14"/>
    </row>
    <row r="4" spans="6:10" ht="12.75">
      <c r="F4" s="144" t="s">
        <v>220</v>
      </c>
      <c r="G4" s="14"/>
      <c r="H4" s="144"/>
      <c r="I4" s="144"/>
      <c r="J4" s="144"/>
    </row>
    <row r="5" spans="6:10" ht="12.75">
      <c r="F5" s="145" t="s">
        <v>219</v>
      </c>
      <c r="G5" s="145"/>
      <c r="H5" s="145"/>
      <c r="I5" s="145"/>
      <c r="J5" s="144"/>
    </row>
    <row r="6" spans="6:10" ht="12.75">
      <c r="F6" s="14"/>
      <c r="G6" s="14"/>
      <c r="H6" s="14"/>
      <c r="I6" s="14"/>
      <c r="J6" s="144"/>
    </row>
    <row r="7" s="17" customFormat="1" ht="12">
      <c r="E7" s="17" t="s">
        <v>84</v>
      </c>
    </row>
    <row r="8" spans="2:10" s="17" customFormat="1" ht="12">
      <c r="B8" s="65"/>
      <c r="C8" s="65"/>
      <c r="D8" s="65"/>
      <c r="E8" s="65"/>
      <c r="F8" s="63"/>
      <c r="G8" s="64"/>
      <c r="H8" s="41"/>
      <c r="I8" s="41"/>
      <c r="J8" s="41"/>
    </row>
    <row r="9" spans="2:7" s="17" customFormat="1" ht="13.5">
      <c r="B9" s="18"/>
      <c r="C9" s="18"/>
      <c r="D9" s="18"/>
      <c r="E9" s="19" t="s">
        <v>215</v>
      </c>
      <c r="F9" s="18"/>
      <c r="G9" s="18"/>
    </row>
    <row r="10" spans="2:7" s="17" customFormat="1" ht="12">
      <c r="B10" s="18"/>
      <c r="C10" s="18"/>
      <c r="D10" s="18"/>
      <c r="E10" s="20" t="s">
        <v>88</v>
      </c>
      <c r="F10" s="18"/>
      <c r="G10" s="18"/>
    </row>
    <row r="11" spans="2:7" s="17" customFormat="1" ht="12">
      <c r="B11" s="18"/>
      <c r="C11" s="18"/>
      <c r="D11" s="18"/>
      <c r="E11" s="20"/>
      <c r="F11" s="18"/>
      <c r="G11" s="18"/>
    </row>
    <row r="12" spans="2:7" s="17" customFormat="1" ht="12">
      <c r="B12" s="18"/>
      <c r="C12" s="18"/>
      <c r="D12" s="20" t="s">
        <v>104</v>
      </c>
      <c r="E12" s="18"/>
      <c r="F12" s="18"/>
      <c r="G12" s="18"/>
    </row>
    <row r="13" s="17" customFormat="1" ht="12"/>
    <row r="14" spans="1:11" s="11" customFormat="1" ht="36" customHeight="1">
      <c r="A14" s="21" t="s">
        <v>92</v>
      </c>
      <c r="B14" s="81" t="s">
        <v>0</v>
      </c>
      <c r="C14" s="81"/>
      <c r="D14" s="81"/>
      <c r="E14" s="81"/>
      <c r="F14" s="21" t="s">
        <v>1</v>
      </c>
      <c r="G14" s="72" t="s">
        <v>93</v>
      </c>
      <c r="H14" s="73"/>
      <c r="I14" s="21" t="s">
        <v>90</v>
      </c>
      <c r="J14" s="72" t="s">
        <v>194</v>
      </c>
      <c r="K14" s="73"/>
    </row>
    <row r="15" spans="1:11" s="23" customFormat="1" ht="10.5">
      <c r="A15" s="22">
        <v>1</v>
      </c>
      <c r="B15" s="81">
        <v>2</v>
      </c>
      <c r="C15" s="81"/>
      <c r="D15" s="81"/>
      <c r="E15" s="81"/>
      <c r="F15" s="22">
        <v>3</v>
      </c>
      <c r="G15" s="79">
        <v>4</v>
      </c>
      <c r="H15" s="80"/>
      <c r="I15" s="22">
        <v>5</v>
      </c>
      <c r="J15" s="79" t="s">
        <v>91</v>
      </c>
      <c r="K15" s="80"/>
    </row>
    <row r="16" spans="1:11" s="17" customFormat="1" ht="12.75">
      <c r="A16" s="24">
        <v>1</v>
      </c>
      <c r="B16" s="69" t="s">
        <v>2</v>
      </c>
      <c r="C16" s="69"/>
      <c r="D16" s="69"/>
      <c r="E16" s="69"/>
      <c r="F16" s="25">
        <v>21201</v>
      </c>
      <c r="G16" s="75"/>
      <c r="H16" s="71"/>
      <c r="I16" s="24"/>
      <c r="J16" s="70">
        <f>+I16*H16*100</f>
        <v>0</v>
      </c>
      <c r="K16" s="71"/>
    </row>
    <row r="17" spans="1:11" s="17" customFormat="1" ht="24.75" customHeight="1">
      <c r="A17" s="24">
        <v>2</v>
      </c>
      <c r="B17" s="86" t="s">
        <v>95</v>
      </c>
      <c r="C17" s="86"/>
      <c r="D17" s="86"/>
      <c r="E17" s="86"/>
      <c r="F17" s="25">
        <v>21202</v>
      </c>
      <c r="G17" s="75"/>
      <c r="H17" s="71"/>
      <c r="I17" s="24"/>
      <c r="J17" s="70">
        <f>+I17*H17*100</f>
        <v>0</v>
      </c>
      <c r="K17" s="71"/>
    </row>
    <row r="18" spans="1:11" s="17" customFormat="1" ht="39.75" customHeight="1">
      <c r="A18" s="74" t="s">
        <v>94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s="11" customFormat="1" ht="49.5" customHeight="1">
      <c r="A19" s="21" t="s">
        <v>92</v>
      </c>
      <c r="B19" s="81" t="s">
        <v>0</v>
      </c>
      <c r="C19" s="81"/>
      <c r="D19" s="81"/>
      <c r="E19" s="81"/>
      <c r="F19" s="21" t="s">
        <v>1</v>
      </c>
      <c r="G19" s="21" t="s">
        <v>195</v>
      </c>
      <c r="H19" s="21" t="s">
        <v>96</v>
      </c>
      <c r="I19" s="21" t="s">
        <v>98</v>
      </c>
      <c r="J19" s="72" t="s">
        <v>194</v>
      </c>
      <c r="K19" s="73"/>
    </row>
    <row r="20" spans="1:11" s="23" customFormat="1" ht="10.5">
      <c r="A20" s="22">
        <v>1</v>
      </c>
      <c r="B20" s="81">
        <v>2</v>
      </c>
      <c r="C20" s="81"/>
      <c r="D20" s="81"/>
      <c r="E20" s="81"/>
      <c r="F20" s="22">
        <v>3</v>
      </c>
      <c r="G20" s="22">
        <v>4</v>
      </c>
      <c r="H20" s="22">
        <v>5</v>
      </c>
      <c r="I20" s="22">
        <v>6</v>
      </c>
      <c r="J20" s="79" t="s">
        <v>97</v>
      </c>
      <c r="K20" s="80"/>
    </row>
    <row r="21" spans="1:11" s="17" customFormat="1" ht="24" customHeight="1">
      <c r="A21" s="24">
        <v>3</v>
      </c>
      <c r="B21" s="86" t="s">
        <v>4</v>
      </c>
      <c r="C21" s="86"/>
      <c r="D21" s="86"/>
      <c r="E21" s="86"/>
      <c r="F21" s="25">
        <v>21203</v>
      </c>
      <c r="G21" s="25"/>
      <c r="H21" s="24"/>
      <c r="I21" s="24"/>
      <c r="J21" s="70">
        <f>+I21*H21*100</f>
        <v>0</v>
      </c>
      <c r="K21" s="71"/>
    </row>
    <row r="22" spans="1:11" s="17" customFormat="1" ht="19.5" customHeight="1">
      <c r="A22" s="66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s="11" customFormat="1" ht="36" customHeight="1">
      <c r="A23" s="21" t="s">
        <v>92</v>
      </c>
      <c r="B23" s="81" t="s">
        <v>0</v>
      </c>
      <c r="C23" s="81"/>
      <c r="D23" s="81"/>
      <c r="E23" s="81"/>
      <c r="F23" s="21" t="s">
        <v>1</v>
      </c>
      <c r="G23" s="72" t="s">
        <v>99</v>
      </c>
      <c r="H23" s="73"/>
      <c r="I23" s="21" t="s">
        <v>100</v>
      </c>
      <c r="J23" s="72" t="s">
        <v>194</v>
      </c>
      <c r="K23" s="73"/>
    </row>
    <row r="24" spans="1:11" s="23" customFormat="1" ht="10.5">
      <c r="A24" s="22">
        <v>1</v>
      </c>
      <c r="B24" s="81">
        <v>2</v>
      </c>
      <c r="C24" s="81"/>
      <c r="D24" s="81"/>
      <c r="E24" s="81"/>
      <c r="F24" s="22">
        <v>3</v>
      </c>
      <c r="G24" s="79">
        <v>4</v>
      </c>
      <c r="H24" s="80"/>
      <c r="I24" s="22">
        <v>5</v>
      </c>
      <c r="J24" s="79" t="s">
        <v>101</v>
      </c>
      <c r="K24" s="80"/>
    </row>
    <row r="25" spans="1:11" s="17" customFormat="1" ht="24" customHeight="1">
      <c r="A25" s="26">
        <v>4</v>
      </c>
      <c r="B25" s="67" t="s">
        <v>58</v>
      </c>
      <c r="C25" s="93"/>
      <c r="D25" s="93"/>
      <c r="E25" s="68"/>
      <c r="F25" s="27">
        <v>21204</v>
      </c>
      <c r="G25" s="98"/>
      <c r="H25" s="99"/>
      <c r="I25" s="26"/>
      <c r="J25" s="100">
        <f>+I25*H25*100</f>
        <v>0</v>
      </c>
      <c r="K25" s="99"/>
    </row>
    <row r="26" spans="1:11" s="17" customFormat="1" ht="12" customHeight="1">
      <c r="A26" s="28"/>
      <c r="B26" s="66"/>
      <c r="C26" s="66"/>
      <c r="D26" s="66"/>
      <c r="E26" s="66"/>
      <c r="F26" s="29"/>
      <c r="G26" s="29"/>
      <c r="H26" s="28"/>
      <c r="I26" s="28"/>
      <c r="J26" s="94"/>
      <c r="K26" s="95"/>
    </row>
    <row r="27" spans="1:11" s="17" customFormat="1" ht="12" customHeight="1">
      <c r="A27" s="30"/>
      <c r="B27" s="93" t="s">
        <v>5</v>
      </c>
      <c r="C27" s="93"/>
      <c r="D27" s="93"/>
      <c r="E27" s="93"/>
      <c r="F27" s="31">
        <v>21205</v>
      </c>
      <c r="G27" s="32" t="s">
        <v>102</v>
      </c>
      <c r="H27" s="30"/>
      <c r="I27" s="30"/>
      <c r="J27" s="96"/>
      <c r="K27" s="97"/>
    </row>
    <row r="28" spans="1:11" s="17" customFormat="1" ht="12" customHeight="1">
      <c r="A28" s="30"/>
      <c r="B28" s="33"/>
      <c r="C28" s="33"/>
      <c r="D28" s="33"/>
      <c r="E28" s="33"/>
      <c r="F28" s="31"/>
      <c r="G28" s="32"/>
      <c r="H28" s="30"/>
      <c r="I28" s="30"/>
      <c r="J28" s="34"/>
      <c r="K28" s="35"/>
    </row>
    <row r="29" spans="1:11" s="17" customFormat="1" ht="24" customHeight="1">
      <c r="A29" s="36"/>
      <c r="B29" s="92" t="s">
        <v>120</v>
      </c>
      <c r="C29" s="92"/>
      <c r="D29" s="92"/>
      <c r="E29" s="92"/>
      <c r="F29" s="37">
        <v>21200</v>
      </c>
      <c r="G29" s="103"/>
      <c r="H29" s="97"/>
      <c r="I29" s="36"/>
      <c r="J29" s="96">
        <f>+J27+J25+J21+J21+J17+J16</f>
        <v>0</v>
      </c>
      <c r="K29" s="97"/>
    </row>
    <row r="30" spans="2:7" s="17" customFormat="1" ht="12">
      <c r="B30" s="33"/>
      <c r="C30" s="33"/>
      <c r="D30" s="33"/>
      <c r="E30" s="33"/>
      <c r="F30" s="31"/>
      <c r="G30" s="31"/>
    </row>
    <row r="31" spans="2:7" s="17" customFormat="1" ht="12">
      <c r="B31" s="33"/>
      <c r="C31" s="33"/>
      <c r="D31" s="20" t="s">
        <v>103</v>
      </c>
      <c r="E31" s="33"/>
      <c r="F31" s="31"/>
      <c r="G31" s="31"/>
    </row>
    <row r="32" spans="2:7" s="17" customFormat="1" ht="12">
      <c r="B32" s="38"/>
      <c r="C32" s="38"/>
      <c r="D32" s="38"/>
      <c r="E32" s="38"/>
      <c r="F32" s="39"/>
      <c r="G32" s="31"/>
    </row>
    <row r="33" spans="1:11" s="11" customFormat="1" ht="36" customHeight="1">
      <c r="A33" s="21" t="s">
        <v>92</v>
      </c>
      <c r="B33" s="81" t="s">
        <v>0</v>
      </c>
      <c r="C33" s="81"/>
      <c r="D33" s="81"/>
      <c r="E33" s="81"/>
      <c r="F33" s="21" t="s">
        <v>1</v>
      </c>
      <c r="G33" s="21" t="s">
        <v>105</v>
      </c>
      <c r="H33" s="21" t="s">
        <v>106</v>
      </c>
      <c r="I33" s="21" t="s">
        <v>196</v>
      </c>
      <c r="J33" s="72" t="s">
        <v>194</v>
      </c>
      <c r="K33" s="73"/>
    </row>
    <row r="34" spans="1:11" s="23" customFormat="1" ht="10.5">
      <c r="A34" s="22">
        <v>1</v>
      </c>
      <c r="B34" s="81">
        <v>2</v>
      </c>
      <c r="C34" s="81"/>
      <c r="D34" s="81"/>
      <c r="E34" s="81"/>
      <c r="F34" s="22">
        <v>3</v>
      </c>
      <c r="G34" s="22">
        <v>4</v>
      </c>
      <c r="H34" s="22">
        <v>5</v>
      </c>
      <c r="I34" s="22">
        <v>6</v>
      </c>
      <c r="J34" s="79" t="s">
        <v>107</v>
      </c>
      <c r="K34" s="80"/>
    </row>
    <row r="35" spans="1:11" s="17" customFormat="1" ht="23.25" customHeight="1">
      <c r="A35" s="24">
        <v>1</v>
      </c>
      <c r="B35" s="86" t="s">
        <v>7</v>
      </c>
      <c r="C35" s="86"/>
      <c r="D35" s="86"/>
      <c r="E35" s="86"/>
      <c r="F35" s="25">
        <v>22101</v>
      </c>
      <c r="G35" s="25" t="s">
        <v>172</v>
      </c>
      <c r="H35" s="24"/>
      <c r="I35" s="24"/>
      <c r="J35" s="102">
        <f aca="true" t="shared" si="0" ref="J35:J40">+I35*H35*12</f>
        <v>0</v>
      </c>
      <c r="K35" s="102"/>
    </row>
    <row r="36" spans="1:11" s="17" customFormat="1" ht="12">
      <c r="A36" s="24">
        <v>2</v>
      </c>
      <c r="B36" s="86" t="s">
        <v>8</v>
      </c>
      <c r="C36" s="86"/>
      <c r="D36" s="86"/>
      <c r="E36" s="86"/>
      <c r="F36" s="25">
        <v>22102</v>
      </c>
      <c r="G36" s="25" t="s">
        <v>173</v>
      </c>
      <c r="H36" s="24"/>
      <c r="I36" s="24"/>
      <c r="J36" s="102">
        <f t="shared" si="0"/>
        <v>0</v>
      </c>
      <c r="K36" s="102"/>
    </row>
    <row r="37" spans="1:11" s="17" customFormat="1" ht="12">
      <c r="A37" s="24">
        <v>3</v>
      </c>
      <c r="B37" s="86" t="s">
        <v>59</v>
      </c>
      <c r="C37" s="86"/>
      <c r="D37" s="86"/>
      <c r="E37" s="86"/>
      <c r="F37" s="25">
        <v>22103</v>
      </c>
      <c r="G37" s="25"/>
      <c r="H37" s="24"/>
      <c r="I37" s="24"/>
      <c r="J37" s="102">
        <f t="shared" si="0"/>
        <v>0</v>
      </c>
      <c r="K37" s="102"/>
    </row>
    <row r="38" spans="1:11" s="17" customFormat="1" ht="12" customHeight="1">
      <c r="A38" s="24">
        <v>4</v>
      </c>
      <c r="B38" s="86" t="s">
        <v>60</v>
      </c>
      <c r="C38" s="86"/>
      <c r="D38" s="86"/>
      <c r="E38" s="86"/>
      <c r="F38" s="25">
        <v>22104</v>
      </c>
      <c r="G38" s="25"/>
      <c r="H38" s="24"/>
      <c r="I38" s="24"/>
      <c r="J38" s="102">
        <f t="shared" si="0"/>
        <v>0</v>
      </c>
      <c r="K38" s="102"/>
    </row>
    <row r="39" spans="1:11" s="17" customFormat="1" ht="26.25" customHeight="1">
      <c r="A39" s="24">
        <v>5</v>
      </c>
      <c r="B39" s="86" t="s">
        <v>61</v>
      </c>
      <c r="C39" s="86"/>
      <c r="D39" s="86"/>
      <c r="E39" s="86"/>
      <c r="F39" s="25">
        <v>22105</v>
      </c>
      <c r="G39" s="25"/>
      <c r="H39" s="24"/>
      <c r="I39" s="24"/>
      <c r="J39" s="102">
        <f t="shared" si="0"/>
        <v>0</v>
      </c>
      <c r="K39" s="102"/>
    </row>
    <row r="40" spans="1:11" s="17" customFormat="1" ht="12" customHeight="1">
      <c r="A40" s="24">
        <v>6</v>
      </c>
      <c r="B40" s="86" t="s">
        <v>62</v>
      </c>
      <c r="C40" s="86"/>
      <c r="D40" s="86"/>
      <c r="E40" s="86"/>
      <c r="F40" s="25">
        <v>22106</v>
      </c>
      <c r="G40" s="25" t="s">
        <v>173</v>
      </c>
      <c r="H40" s="24"/>
      <c r="I40" s="24"/>
      <c r="J40" s="102">
        <f t="shared" si="0"/>
        <v>0</v>
      </c>
      <c r="K40" s="102"/>
    </row>
    <row r="41" spans="1:11" s="17" customFormat="1" ht="12" customHeight="1">
      <c r="A41" s="30"/>
      <c r="B41" s="33"/>
      <c r="C41" s="33"/>
      <c r="D41" s="33"/>
      <c r="E41" s="33"/>
      <c r="F41" s="31"/>
      <c r="G41" s="31"/>
      <c r="H41" s="30"/>
      <c r="I41" s="30"/>
      <c r="J41" s="40"/>
      <c r="K41" s="40"/>
    </row>
    <row r="42" spans="1:11" s="17" customFormat="1" ht="12" customHeight="1">
      <c r="A42" s="30"/>
      <c r="B42" s="33"/>
      <c r="C42" s="33"/>
      <c r="D42" s="33"/>
      <c r="E42" s="33"/>
      <c r="F42" s="31"/>
      <c r="G42" s="31"/>
      <c r="H42" s="30"/>
      <c r="I42" s="30"/>
      <c r="J42" s="40"/>
      <c r="K42" s="40"/>
    </row>
    <row r="43" spans="1:11" s="17" customFormat="1" ht="12" customHeight="1">
      <c r="A43" s="30"/>
      <c r="B43" s="93" t="s">
        <v>43</v>
      </c>
      <c r="C43" s="93"/>
      <c r="D43" s="93"/>
      <c r="E43" s="93"/>
      <c r="F43" s="31">
        <v>22108</v>
      </c>
      <c r="G43" s="32" t="s">
        <v>102</v>
      </c>
      <c r="J43" s="104"/>
      <c r="K43" s="104"/>
    </row>
    <row r="44" spans="1:7" s="17" customFormat="1" ht="12" customHeight="1">
      <c r="A44" s="30"/>
      <c r="B44" s="33"/>
      <c r="C44" s="33"/>
      <c r="D44" s="33"/>
      <c r="E44" s="33"/>
      <c r="F44" s="31"/>
      <c r="G44" s="31"/>
    </row>
    <row r="45" spans="1:11" s="17" customFormat="1" ht="12" customHeight="1">
      <c r="A45" s="36"/>
      <c r="B45" s="92" t="s">
        <v>121</v>
      </c>
      <c r="C45" s="92"/>
      <c r="D45" s="92"/>
      <c r="E45" s="92"/>
      <c r="F45" s="37">
        <v>22100</v>
      </c>
      <c r="G45" s="37"/>
      <c r="H45" s="36"/>
      <c r="I45" s="36"/>
      <c r="J45" s="104">
        <f>SUM(J35:K44)</f>
        <v>0</v>
      </c>
      <c r="K45" s="104"/>
    </row>
    <row r="46" spans="1:7" s="17" customFormat="1" ht="12" customHeight="1">
      <c r="A46" s="30"/>
      <c r="B46" s="33"/>
      <c r="C46" s="33"/>
      <c r="D46" s="33"/>
      <c r="E46" s="33"/>
      <c r="F46" s="31"/>
      <c r="G46" s="31"/>
    </row>
    <row r="47" spans="1:7" s="17" customFormat="1" ht="12" customHeight="1">
      <c r="A47" s="30"/>
      <c r="B47" s="33"/>
      <c r="C47" s="33"/>
      <c r="D47" s="20" t="s">
        <v>108</v>
      </c>
      <c r="E47" s="33"/>
      <c r="F47" s="31"/>
      <c r="G47" s="31"/>
    </row>
    <row r="48" spans="1:7" s="17" customFormat="1" ht="12" customHeight="1">
      <c r="A48" s="41"/>
      <c r="B48" s="38"/>
      <c r="C48" s="38"/>
      <c r="D48" s="38"/>
      <c r="E48" s="38"/>
      <c r="F48" s="39"/>
      <c r="G48" s="31"/>
    </row>
    <row r="49" spans="1:11" s="11" customFormat="1" ht="36" customHeight="1">
      <c r="A49" s="21" t="s">
        <v>92</v>
      </c>
      <c r="B49" s="81" t="s">
        <v>0</v>
      </c>
      <c r="C49" s="81"/>
      <c r="D49" s="81"/>
      <c r="E49" s="81"/>
      <c r="F49" s="21" t="s">
        <v>1</v>
      </c>
      <c r="G49" s="21" t="s">
        <v>174</v>
      </c>
      <c r="H49" s="21" t="s">
        <v>197</v>
      </c>
      <c r="I49" s="21" t="s">
        <v>175</v>
      </c>
      <c r="J49" s="72" t="s">
        <v>194</v>
      </c>
      <c r="K49" s="73"/>
    </row>
    <row r="50" spans="1:11" s="23" customFormat="1" ht="10.5">
      <c r="A50" s="22">
        <v>1</v>
      </c>
      <c r="B50" s="81">
        <v>2</v>
      </c>
      <c r="C50" s="81"/>
      <c r="D50" s="81"/>
      <c r="E50" s="81"/>
      <c r="F50" s="22">
        <v>3</v>
      </c>
      <c r="G50" s="22">
        <v>4</v>
      </c>
      <c r="H50" s="22">
        <v>5</v>
      </c>
      <c r="I50" s="22">
        <v>6</v>
      </c>
      <c r="J50" s="79" t="s">
        <v>177</v>
      </c>
      <c r="K50" s="80"/>
    </row>
    <row r="51" spans="1:11" s="17" customFormat="1" ht="12" customHeight="1">
      <c r="A51" s="42">
        <v>1</v>
      </c>
      <c r="B51" s="105" t="s">
        <v>10</v>
      </c>
      <c r="C51" s="105"/>
      <c r="D51" s="105"/>
      <c r="E51" s="105"/>
      <c r="F51" s="43">
        <v>22201</v>
      </c>
      <c r="G51" s="25"/>
      <c r="H51" s="24"/>
      <c r="I51" s="24"/>
      <c r="J51" s="106">
        <f>+G51*I51*H51</f>
        <v>0</v>
      </c>
      <c r="K51" s="106"/>
    </row>
    <row r="52" spans="1:11" s="11" customFormat="1" ht="12" customHeight="1">
      <c r="A52" s="44" t="s">
        <v>176</v>
      </c>
      <c r="B52" s="45"/>
      <c r="C52" s="45"/>
      <c r="D52" s="45"/>
      <c r="E52" s="45"/>
      <c r="F52" s="46"/>
      <c r="G52" s="47"/>
      <c r="H52" s="48"/>
      <c r="I52" s="48"/>
      <c r="J52" s="47"/>
      <c r="K52" s="47"/>
    </row>
    <row r="53" spans="1:7" s="17" customFormat="1" ht="12" customHeight="1">
      <c r="A53" s="41"/>
      <c r="B53" s="38"/>
      <c r="C53" s="38"/>
      <c r="D53" s="38"/>
      <c r="E53" s="38"/>
      <c r="F53" s="39"/>
      <c r="G53" s="31"/>
    </row>
    <row r="54" spans="1:11" s="11" customFormat="1" ht="36" customHeight="1">
      <c r="A54" s="49" t="s">
        <v>92</v>
      </c>
      <c r="B54" s="107" t="s">
        <v>0</v>
      </c>
      <c r="C54" s="107"/>
      <c r="D54" s="107"/>
      <c r="E54" s="107"/>
      <c r="F54" s="49" t="s">
        <v>1</v>
      </c>
      <c r="G54" s="72" t="s">
        <v>93</v>
      </c>
      <c r="H54" s="73"/>
      <c r="I54" s="21" t="s">
        <v>195</v>
      </c>
      <c r="J54" s="72" t="s">
        <v>194</v>
      </c>
      <c r="K54" s="73"/>
    </row>
    <row r="55" spans="1:11" s="23" customFormat="1" ht="10.5">
      <c r="A55" s="22">
        <v>1</v>
      </c>
      <c r="B55" s="81">
        <v>2</v>
      </c>
      <c r="C55" s="81"/>
      <c r="D55" s="81"/>
      <c r="E55" s="81"/>
      <c r="F55" s="22">
        <v>3</v>
      </c>
      <c r="G55" s="79">
        <v>4</v>
      </c>
      <c r="H55" s="80"/>
      <c r="I55" s="22">
        <v>5</v>
      </c>
      <c r="J55" s="79" t="s">
        <v>109</v>
      </c>
      <c r="K55" s="80"/>
    </row>
    <row r="56" spans="1:11" s="17" customFormat="1" ht="12">
      <c r="A56" s="24">
        <v>2</v>
      </c>
      <c r="B56" s="86" t="s">
        <v>11</v>
      </c>
      <c r="C56" s="86"/>
      <c r="D56" s="86"/>
      <c r="E56" s="86"/>
      <c r="F56" s="25">
        <v>22202</v>
      </c>
      <c r="G56" s="76"/>
      <c r="H56" s="76"/>
      <c r="I56" s="24"/>
      <c r="J56" s="76">
        <f>+I56*G56*2</f>
        <v>0</v>
      </c>
      <c r="K56" s="76"/>
    </row>
    <row r="57" spans="1:11" s="17" customFormat="1" ht="12" customHeight="1">
      <c r="A57" s="24">
        <v>3</v>
      </c>
      <c r="B57" s="86" t="s">
        <v>12</v>
      </c>
      <c r="C57" s="86"/>
      <c r="D57" s="86"/>
      <c r="E57" s="86"/>
      <c r="F57" s="25">
        <v>22203</v>
      </c>
      <c r="G57" s="76"/>
      <c r="H57" s="76"/>
      <c r="I57" s="24"/>
      <c r="J57" s="76">
        <f>+I57*G57*2</f>
        <v>0</v>
      </c>
      <c r="K57" s="76"/>
    </row>
    <row r="58" spans="1:7" s="17" customFormat="1" ht="12" customHeight="1">
      <c r="A58" s="30"/>
      <c r="B58" s="33"/>
      <c r="C58" s="33"/>
      <c r="D58" s="33"/>
      <c r="E58" s="33"/>
      <c r="F58" s="31"/>
      <c r="G58" s="31"/>
    </row>
    <row r="59" spans="1:11" s="17" customFormat="1" ht="12">
      <c r="A59" s="30"/>
      <c r="B59" s="93" t="s">
        <v>13</v>
      </c>
      <c r="C59" s="93"/>
      <c r="D59" s="93"/>
      <c r="E59" s="93"/>
      <c r="F59" s="31">
        <v>22204</v>
      </c>
      <c r="G59" s="32" t="s">
        <v>102</v>
      </c>
      <c r="J59" s="108"/>
      <c r="K59" s="108"/>
    </row>
    <row r="60" spans="2:7" s="30" customFormat="1" ht="12">
      <c r="B60" s="33"/>
      <c r="C60" s="33"/>
      <c r="D60" s="33"/>
      <c r="E60" s="33"/>
      <c r="F60" s="31"/>
      <c r="G60" s="31"/>
    </row>
    <row r="61" spans="1:11" s="17" customFormat="1" ht="12" customHeight="1">
      <c r="A61" s="36"/>
      <c r="B61" s="92" t="s">
        <v>122</v>
      </c>
      <c r="C61" s="92"/>
      <c r="D61" s="92"/>
      <c r="E61" s="92"/>
      <c r="F61" s="37">
        <v>22200</v>
      </c>
      <c r="G61" s="108"/>
      <c r="H61" s="108"/>
      <c r="I61" s="36"/>
      <c r="J61" s="108">
        <f>+J59+J57+J56+J51</f>
        <v>0</v>
      </c>
      <c r="K61" s="108"/>
    </row>
    <row r="62" spans="2:7" s="30" customFormat="1" ht="12">
      <c r="B62" s="33"/>
      <c r="C62" s="33"/>
      <c r="D62" s="33"/>
      <c r="E62" s="33"/>
      <c r="F62" s="31"/>
      <c r="G62" s="31"/>
    </row>
    <row r="63" spans="2:7" s="30" customFormat="1" ht="12">
      <c r="B63" s="33"/>
      <c r="C63" s="33"/>
      <c r="D63" s="20" t="s">
        <v>110</v>
      </c>
      <c r="E63" s="33"/>
      <c r="F63" s="31"/>
      <c r="G63" s="31"/>
    </row>
    <row r="64" spans="2:7" s="30" customFormat="1" ht="12">
      <c r="B64" s="33"/>
      <c r="C64" s="33"/>
      <c r="D64" s="20"/>
      <c r="E64" s="33"/>
      <c r="F64" s="31"/>
      <c r="G64" s="31"/>
    </row>
    <row r="65" spans="1:11" s="11" customFormat="1" ht="36" customHeight="1">
      <c r="A65" s="21" t="s">
        <v>92</v>
      </c>
      <c r="B65" s="81" t="s">
        <v>0</v>
      </c>
      <c r="C65" s="81"/>
      <c r="D65" s="81"/>
      <c r="E65" s="81"/>
      <c r="F65" s="21" t="s">
        <v>1</v>
      </c>
      <c r="G65" s="21" t="s">
        <v>105</v>
      </c>
      <c r="H65" s="21" t="s">
        <v>114</v>
      </c>
      <c r="I65" s="21" t="s">
        <v>198</v>
      </c>
      <c r="J65" s="72" t="s">
        <v>194</v>
      </c>
      <c r="K65" s="73"/>
    </row>
    <row r="66" spans="1:11" s="23" customFormat="1" ht="10.5">
      <c r="A66" s="22">
        <v>1</v>
      </c>
      <c r="B66" s="81">
        <v>2</v>
      </c>
      <c r="C66" s="81"/>
      <c r="D66" s="81"/>
      <c r="E66" s="81"/>
      <c r="F66" s="22">
        <v>3</v>
      </c>
      <c r="G66" s="22">
        <v>4</v>
      </c>
      <c r="H66" s="22">
        <v>5</v>
      </c>
      <c r="I66" s="22">
        <v>6</v>
      </c>
      <c r="J66" s="79" t="s">
        <v>115</v>
      </c>
      <c r="K66" s="80"/>
    </row>
    <row r="67" spans="1:11" s="17" customFormat="1" ht="12" customHeight="1">
      <c r="A67" s="24">
        <v>1</v>
      </c>
      <c r="B67" s="86" t="s">
        <v>15</v>
      </c>
      <c r="C67" s="86"/>
      <c r="D67" s="86"/>
      <c r="E67" s="86"/>
      <c r="F67" s="25">
        <v>22301</v>
      </c>
      <c r="G67" s="25" t="s">
        <v>111</v>
      </c>
      <c r="H67" s="24"/>
      <c r="I67" s="24"/>
      <c r="J67" s="76">
        <f>+I67*H67</f>
        <v>0</v>
      </c>
      <c r="K67" s="76"/>
    </row>
    <row r="68" spans="1:11" s="17" customFormat="1" ht="12" customHeight="1">
      <c r="A68" s="24">
        <v>2</v>
      </c>
      <c r="B68" s="86" t="s">
        <v>16</v>
      </c>
      <c r="C68" s="86"/>
      <c r="D68" s="86"/>
      <c r="E68" s="86"/>
      <c r="F68" s="25">
        <v>22302</v>
      </c>
      <c r="G68" s="25" t="s">
        <v>112</v>
      </c>
      <c r="H68" s="24"/>
      <c r="I68" s="24"/>
      <c r="J68" s="76">
        <f>+I68*H68</f>
        <v>0</v>
      </c>
      <c r="K68" s="76"/>
    </row>
    <row r="69" spans="1:11" s="17" customFormat="1" ht="12">
      <c r="A69" s="24">
        <v>3</v>
      </c>
      <c r="B69" s="86" t="s">
        <v>64</v>
      </c>
      <c r="C69" s="86"/>
      <c r="D69" s="86"/>
      <c r="E69" s="86"/>
      <c r="F69" s="25">
        <v>22303</v>
      </c>
      <c r="G69" s="25" t="s">
        <v>113</v>
      </c>
      <c r="H69" s="24"/>
      <c r="I69" s="24"/>
      <c r="J69" s="76">
        <f>+I69*H69</f>
        <v>0</v>
      </c>
      <c r="K69" s="76"/>
    </row>
    <row r="70" spans="1:11" s="17" customFormat="1" ht="12">
      <c r="A70" s="24">
        <v>4</v>
      </c>
      <c r="B70" s="86" t="s">
        <v>65</v>
      </c>
      <c r="C70" s="86"/>
      <c r="D70" s="86"/>
      <c r="E70" s="86"/>
      <c r="F70" s="25">
        <v>22304</v>
      </c>
      <c r="G70" s="25" t="s">
        <v>111</v>
      </c>
      <c r="H70" s="24"/>
      <c r="I70" s="24"/>
      <c r="J70" s="76">
        <f>+I70*H70</f>
        <v>0</v>
      </c>
      <c r="K70" s="76"/>
    </row>
    <row r="71" spans="2:7" s="30" customFormat="1" ht="12">
      <c r="B71" s="33"/>
      <c r="C71" s="33"/>
      <c r="D71" s="33"/>
      <c r="E71" s="33"/>
      <c r="F71" s="31"/>
      <c r="G71" s="31"/>
    </row>
    <row r="72" spans="2:11" s="30" customFormat="1" ht="12">
      <c r="B72" s="93" t="s">
        <v>9</v>
      </c>
      <c r="C72" s="93"/>
      <c r="D72" s="93"/>
      <c r="E72" s="93"/>
      <c r="F72" s="31">
        <v>22305</v>
      </c>
      <c r="G72" s="32" t="s">
        <v>102</v>
      </c>
      <c r="J72" s="108"/>
      <c r="K72" s="108"/>
    </row>
    <row r="73" spans="2:7" s="30" customFormat="1" ht="12">
      <c r="B73" s="33"/>
      <c r="C73" s="33"/>
      <c r="D73" s="33"/>
      <c r="E73" s="33"/>
      <c r="F73" s="31"/>
      <c r="G73" s="31"/>
    </row>
    <row r="74" spans="1:11" s="17" customFormat="1" ht="12">
      <c r="A74" s="36"/>
      <c r="B74" s="92" t="s">
        <v>123</v>
      </c>
      <c r="C74" s="92"/>
      <c r="D74" s="92"/>
      <c r="E74" s="92"/>
      <c r="F74" s="37">
        <v>22300</v>
      </c>
      <c r="G74" s="37" t="s">
        <v>111</v>
      </c>
      <c r="H74" s="36"/>
      <c r="I74" s="36"/>
      <c r="J74" s="108">
        <f>SUM(J67:K73)</f>
        <v>0</v>
      </c>
      <c r="K74" s="108"/>
    </row>
    <row r="75" spans="2:7" s="30" customFormat="1" ht="12">
      <c r="B75" s="33"/>
      <c r="C75" s="33"/>
      <c r="D75" s="33"/>
      <c r="E75" s="33"/>
      <c r="F75" s="31"/>
      <c r="G75" s="31"/>
    </row>
    <row r="76" spans="2:7" s="30" customFormat="1" ht="12">
      <c r="B76" s="33"/>
      <c r="C76" s="33"/>
      <c r="D76" s="20" t="s">
        <v>116</v>
      </c>
      <c r="E76" s="33"/>
      <c r="F76" s="31"/>
      <c r="G76" s="31"/>
    </row>
    <row r="77" spans="2:7" s="30" customFormat="1" ht="12">
      <c r="B77" s="33"/>
      <c r="C77" s="33"/>
      <c r="D77" s="33"/>
      <c r="E77" s="33"/>
      <c r="F77" s="31"/>
      <c r="G77" s="31"/>
    </row>
    <row r="78" spans="1:11" s="11" customFormat="1" ht="50.25" customHeight="1">
      <c r="A78" s="21" t="s">
        <v>92</v>
      </c>
      <c r="B78" s="81" t="s">
        <v>0</v>
      </c>
      <c r="C78" s="81"/>
      <c r="D78" s="81"/>
      <c r="E78" s="81"/>
      <c r="F78" s="21" t="s">
        <v>1</v>
      </c>
      <c r="G78" s="21" t="s">
        <v>117</v>
      </c>
      <c r="H78" s="21" t="s">
        <v>199</v>
      </c>
      <c r="I78" s="21" t="s">
        <v>200</v>
      </c>
      <c r="J78" s="50" t="s">
        <v>118</v>
      </c>
      <c r="K78" s="50" t="s">
        <v>194</v>
      </c>
    </row>
    <row r="79" spans="1:11" s="23" customFormat="1" ht="10.5">
      <c r="A79" s="22">
        <v>1</v>
      </c>
      <c r="B79" s="81">
        <v>2</v>
      </c>
      <c r="C79" s="81"/>
      <c r="D79" s="81"/>
      <c r="E79" s="81"/>
      <c r="F79" s="22">
        <v>3</v>
      </c>
      <c r="G79" s="22">
        <v>4</v>
      </c>
      <c r="H79" s="22">
        <v>5</v>
      </c>
      <c r="I79" s="22">
        <v>6</v>
      </c>
      <c r="J79" s="22">
        <v>7</v>
      </c>
      <c r="K79" s="22" t="s">
        <v>189</v>
      </c>
    </row>
    <row r="80" spans="1:11" s="17" customFormat="1" ht="12">
      <c r="A80" s="24">
        <v>1</v>
      </c>
      <c r="B80" s="86" t="s">
        <v>18</v>
      </c>
      <c r="C80" s="86"/>
      <c r="D80" s="86"/>
      <c r="E80" s="86"/>
      <c r="F80" s="25">
        <v>22401</v>
      </c>
      <c r="G80" s="25"/>
      <c r="H80" s="24"/>
      <c r="I80" s="24"/>
      <c r="J80" s="24"/>
      <c r="K80" s="25">
        <f>+J80*I80*H80*G80</f>
        <v>0</v>
      </c>
    </row>
    <row r="81" spans="1:11" s="17" customFormat="1" ht="12">
      <c r="A81" s="24">
        <v>2</v>
      </c>
      <c r="B81" s="86" t="s">
        <v>19</v>
      </c>
      <c r="C81" s="86"/>
      <c r="D81" s="86"/>
      <c r="E81" s="86"/>
      <c r="F81" s="25">
        <v>22402</v>
      </c>
      <c r="G81" s="25"/>
      <c r="H81" s="24"/>
      <c r="I81" s="24"/>
      <c r="J81" s="24"/>
      <c r="K81" s="25">
        <f>+J81*I81*H81*G81</f>
        <v>0</v>
      </c>
    </row>
    <row r="82" spans="1:11" s="17" customFormat="1" ht="12">
      <c r="A82" s="24">
        <v>3</v>
      </c>
      <c r="B82" s="86" t="s">
        <v>20</v>
      </c>
      <c r="C82" s="86"/>
      <c r="D82" s="86"/>
      <c r="E82" s="86"/>
      <c r="F82" s="25">
        <v>22403</v>
      </c>
      <c r="G82" s="25"/>
      <c r="H82" s="24"/>
      <c r="I82" s="24"/>
      <c r="J82" s="24"/>
      <c r="K82" s="25">
        <f>+J82*I82*H82*G82</f>
        <v>0</v>
      </c>
    </row>
    <row r="83" spans="2:7" s="30" customFormat="1" ht="12">
      <c r="B83" s="33"/>
      <c r="C83" s="33"/>
      <c r="D83" s="33"/>
      <c r="E83" s="33"/>
      <c r="F83" s="31"/>
      <c r="G83" s="31"/>
    </row>
    <row r="84" spans="2:11" s="30" customFormat="1" ht="12">
      <c r="B84" s="93" t="s">
        <v>9</v>
      </c>
      <c r="C84" s="93"/>
      <c r="D84" s="93"/>
      <c r="E84" s="93"/>
      <c r="F84" s="31">
        <v>22404</v>
      </c>
      <c r="G84" s="32" t="s">
        <v>102</v>
      </c>
      <c r="K84" s="36"/>
    </row>
    <row r="85" spans="2:7" s="30" customFormat="1" ht="12">
      <c r="B85" s="33"/>
      <c r="C85" s="33"/>
      <c r="D85" s="33"/>
      <c r="E85" s="33"/>
      <c r="F85" s="31"/>
      <c r="G85" s="32"/>
    </row>
    <row r="86" spans="1:11" s="51" customFormat="1" ht="12">
      <c r="A86" s="36"/>
      <c r="B86" s="92" t="s">
        <v>119</v>
      </c>
      <c r="C86" s="92"/>
      <c r="D86" s="92"/>
      <c r="E86" s="92"/>
      <c r="F86" s="37">
        <v>224000</v>
      </c>
      <c r="G86" s="37"/>
      <c r="H86" s="36"/>
      <c r="I86" s="36"/>
      <c r="J86" s="36"/>
      <c r="K86" s="37">
        <f>SUM(K80:K85)</f>
        <v>0</v>
      </c>
    </row>
    <row r="87" spans="2:7" s="30" customFormat="1" ht="12">
      <c r="B87" s="33"/>
      <c r="C87" s="33"/>
      <c r="D87" s="33"/>
      <c r="E87" s="33"/>
      <c r="F87" s="31"/>
      <c r="G87" s="31"/>
    </row>
    <row r="88" spans="2:7" s="30" customFormat="1" ht="12">
      <c r="B88" s="33"/>
      <c r="C88" s="33"/>
      <c r="D88" s="20" t="s">
        <v>124</v>
      </c>
      <c r="E88" s="33"/>
      <c r="F88" s="31"/>
      <c r="G88" s="31"/>
    </row>
    <row r="89" spans="2:7" s="30" customFormat="1" ht="12">
      <c r="B89" s="33"/>
      <c r="C89" s="33"/>
      <c r="D89" s="33"/>
      <c r="E89" s="33"/>
      <c r="F89" s="31"/>
      <c r="G89" s="31"/>
    </row>
    <row r="90" spans="1:11" s="11" customFormat="1" ht="36" customHeight="1">
      <c r="A90" s="21" t="s">
        <v>92</v>
      </c>
      <c r="B90" s="81" t="s">
        <v>0</v>
      </c>
      <c r="C90" s="81"/>
      <c r="D90" s="81"/>
      <c r="E90" s="81"/>
      <c r="F90" s="21" t="s">
        <v>1</v>
      </c>
      <c r="G90" s="21" t="s">
        <v>105</v>
      </c>
      <c r="H90" s="21" t="s">
        <v>106</v>
      </c>
      <c r="I90" s="21" t="s">
        <v>201</v>
      </c>
      <c r="J90" s="72" t="s">
        <v>194</v>
      </c>
      <c r="K90" s="109"/>
    </row>
    <row r="91" spans="1:11" s="23" customFormat="1" ht="10.5">
      <c r="A91" s="22">
        <v>1</v>
      </c>
      <c r="B91" s="81">
        <v>2</v>
      </c>
      <c r="C91" s="81"/>
      <c r="D91" s="81"/>
      <c r="E91" s="81"/>
      <c r="F91" s="22">
        <v>3</v>
      </c>
      <c r="G91" s="22">
        <v>4</v>
      </c>
      <c r="H91" s="22">
        <v>5</v>
      </c>
      <c r="I91" s="22">
        <v>6</v>
      </c>
      <c r="J91" s="79" t="s">
        <v>115</v>
      </c>
      <c r="K91" s="80"/>
    </row>
    <row r="92" spans="1:11" s="17" customFormat="1" ht="13.5">
      <c r="A92" s="24">
        <v>1</v>
      </c>
      <c r="B92" s="86" t="s">
        <v>22</v>
      </c>
      <c r="C92" s="86"/>
      <c r="D92" s="86"/>
      <c r="E92" s="86"/>
      <c r="F92" s="25">
        <v>22502</v>
      </c>
      <c r="G92" s="25" t="s">
        <v>202</v>
      </c>
      <c r="H92" s="24"/>
      <c r="I92" s="24"/>
      <c r="J92" s="87">
        <f>+I92*H92</f>
        <v>0</v>
      </c>
      <c r="K92" s="88"/>
    </row>
    <row r="93" spans="1:11" s="17" customFormat="1" ht="13.5">
      <c r="A93" s="24">
        <v>2</v>
      </c>
      <c r="B93" s="86" t="s">
        <v>23</v>
      </c>
      <c r="C93" s="86"/>
      <c r="D93" s="86"/>
      <c r="E93" s="86"/>
      <c r="F93" s="25">
        <v>22503</v>
      </c>
      <c r="G93" s="25" t="s">
        <v>202</v>
      </c>
      <c r="H93" s="24"/>
      <c r="I93" s="24"/>
      <c r="J93" s="87">
        <f aca="true" t="shared" si="1" ref="J93:J99">+I93*H93</f>
        <v>0</v>
      </c>
      <c r="K93" s="88"/>
    </row>
    <row r="94" spans="1:11" s="17" customFormat="1" ht="30" customHeight="1">
      <c r="A94" s="82">
        <v>3</v>
      </c>
      <c r="B94" s="86" t="s">
        <v>21</v>
      </c>
      <c r="C94" s="86"/>
      <c r="D94" s="86"/>
      <c r="E94" s="86"/>
      <c r="F94" s="25">
        <v>22501</v>
      </c>
      <c r="G94" s="25" t="s">
        <v>202</v>
      </c>
      <c r="H94" s="52">
        <f>SUM(H95:H96)</f>
        <v>0</v>
      </c>
      <c r="I94" s="52">
        <f>SUM(I95:I96)</f>
        <v>0</v>
      </c>
      <c r="J94" s="87">
        <f>SUM(J95:K96)</f>
        <v>0</v>
      </c>
      <c r="K94" s="88"/>
    </row>
    <row r="95" spans="1:11" s="17" customFormat="1" ht="12" customHeight="1">
      <c r="A95" s="83"/>
      <c r="B95" s="86" t="s">
        <v>125</v>
      </c>
      <c r="C95" s="86"/>
      <c r="D95" s="86"/>
      <c r="E95" s="86"/>
      <c r="F95" s="25"/>
      <c r="G95" s="25"/>
      <c r="H95" s="24"/>
      <c r="I95" s="24"/>
      <c r="J95" s="87">
        <f t="shared" si="1"/>
        <v>0</v>
      </c>
      <c r="K95" s="88"/>
    </row>
    <row r="96" spans="1:11" s="17" customFormat="1" ht="12" customHeight="1">
      <c r="A96" s="84"/>
      <c r="B96" s="86"/>
      <c r="C96" s="86"/>
      <c r="D96" s="86"/>
      <c r="E96" s="86"/>
      <c r="F96" s="25"/>
      <c r="G96" s="25"/>
      <c r="H96" s="24"/>
      <c r="I96" s="24"/>
      <c r="J96" s="87">
        <f t="shared" si="1"/>
        <v>0</v>
      </c>
      <c r="K96" s="88"/>
    </row>
    <row r="97" spans="1:11" s="17" customFormat="1" ht="24" customHeight="1">
      <c r="A97" s="85">
        <v>4</v>
      </c>
      <c r="B97" s="86" t="s">
        <v>24</v>
      </c>
      <c r="C97" s="86"/>
      <c r="D97" s="86"/>
      <c r="E97" s="86"/>
      <c r="F97" s="25">
        <v>22504</v>
      </c>
      <c r="G97" s="25" t="s">
        <v>173</v>
      </c>
      <c r="H97" s="52">
        <f>SUM(H98:H99)</f>
        <v>0</v>
      </c>
      <c r="I97" s="52">
        <f>SUM(I98:I99)</f>
        <v>0</v>
      </c>
      <c r="J97" s="87">
        <f>SUM(J98:K99)</f>
        <v>0</v>
      </c>
      <c r="K97" s="88"/>
    </row>
    <row r="98" spans="1:11" s="17" customFormat="1" ht="15" customHeight="1">
      <c r="A98" s="85"/>
      <c r="B98" s="86" t="s">
        <v>125</v>
      </c>
      <c r="C98" s="86"/>
      <c r="D98" s="86"/>
      <c r="E98" s="86"/>
      <c r="F98" s="25"/>
      <c r="G98" s="25"/>
      <c r="H98" s="24"/>
      <c r="I98" s="24"/>
      <c r="J98" s="87">
        <f t="shared" si="1"/>
        <v>0</v>
      </c>
      <c r="K98" s="88"/>
    </row>
    <row r="99" spans="1:11" s="17" customFormat="1" ht="15" customHeight="1">
      <c r="A99" s="85"/>
      <c r="B99" s="89"/>
      <c r="C99" s="90"/>
      <c r="D99" s="90"/>
      <c r="E99" s="91"/>
      <c r="F99" s="25"/>
      <c r="G99" s="25"/>
      <c r="H99" s="24"/>
      <c r="I99" s="24"/>
      <c r="J99" s="87">
        <f t="shared" si="1"/>
        <v>0</v>
      </c>
      <c r="K99" s="88"/>
    </row>
    <row r="100" spans="1:11" s="54" customFormat="1" ht="11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s="11" customFormat="1" ht="36" customHeight="1">
      <c r="A101" s="21" t="s">
        <v>92</v>
      </c>
      <c r="B101" s="81" t="s">
        <v>0</v>
      </c>
      <c r="C101" s="81"/>
      <c r="D101" s="81"/>
      <c r="E101" s="81"/>
      <c r="F101" s="21" t="s">
        <v>1</v>
      </c>
      <c r="G101" s="72" t="s">
        <v>106</v>
      </c>
      <c r="H101" s="73"/>
      <c r="I101" s="21" t="s">
        <v>203</v>
      </c>
      <c r="J101" s="72" t="s">
        <v>204</v>
      </c>
      <c r="K101" s="73"/>
    </row>
    <row r="102" spans="1:11" s="23" customFormat="1" ht="10.5">
      <c r="A102" s="22">
        <v>1</v>
      </c>
      <c r="B102" s="81">
        <v>2</v>
      </c>
      <c r="C102" s="81"/>
      <c r="D102" s="81"/>
      <c r="E102" s="81"/>
      <c r="F102" s="22">
        <v>3</v>
      </c>
      <c r="G102" s="79">
        <v>4</v>
      </c>
      <c r="H102" s="80"/>
      <c r="I102" s="22">
        <v>5</v>
      </c>
      <c r="J102" s="79" t="s">
        <v>133</v>
      </c>
      <c r="K102" s="80"/>
    </row>
    <row r="103" spans="1:11" s="17" customFormat="1" ht="36.75" customHeight="1">
      <c r="A103" s="85">
        <v>5</v>
      </c>
      <c r="B103" s="86" t="s">
        <v>25</v>
      </c>
      <c r="C103" s="86"/>
      <c r="D103" s="86"/>
      <c r="E103" s="86"/>
      <c r="F103" s="25">
        <v>22505</v>
      </c>
      <c r="G103" s="77">
        <f>SUM(G104:H105)</f>
        <v>0</v>
      </c>
      <c r="H103" s="78"/>
      <c r="I103" s="25">
        <f>SUM(I104:I105)</f>
        <v>0</v>
      </c>
      <c r="J103" s="77">
        <f>SUM(J104:K105)</f>
        <v>0</v>
      </c>
      <c r="K103" s="78"/>
    </row>
    <row r="104" spans="1:11" s="17" customFormat="1" ht="15" customHeight="1">
      <c r="A104" s="85"/>
      <c r="B104" s="86" t="s">
        <v>125</v>
      </c>
      <c r="C104" s="86"/>
      <c r="D104" s="86"/>
      <c r="E104" s="86"/>
      <c r="F104" s="25"/>
      <c r="G104" s="87"/>
      <c r="H104" s="88"/>
      <c r="I104" s="24"/>
      <c r="J104" s="79">
        <f aca="true" t="shared" si="2" ref="J104:J117">+I104*G104</f>
        <v>0</v>
      </c>
      <c r="K104" s="80"/>
    </row>
    <row r="105" spans="1:11" s="17" customFormat="1" ht="15" customHeight="1">
      <c r="A105" s="85"/>
      <c r="B105" s="86"/>
      <c r="C105" s="86"/>
      <c r="D105" s="86"/>
      <c r="E105" s="86"/>
      <c r="F105" s="25"/>
      <c r="G105" s="87"/>
      <c r="H105" s="88"/>
      <c r="I105" s="24"/>
      <c r="J105" s="79">
        <f t="shared" si="2"/>
        <v>0</v>
      </c>
      <c r="K105" s="80"/>
    </row>
    <row r="106" spans="1:11" s="17" customFormat="1" ht="24" customHeight="1">
      <c r="A106" s="85">
        <v>6</v>
      </c>
      <c r="B106" s="86" t="s">
        <v>26</v>
      </c>
      <c r="C106" s="86"/>
      <c r="D106" s="86"/>
      <c r="E106" s="86"/>
      <c r="F106" s="25">
        <v>22506</v>
      </c>
      <c r="G106" s="77">
        <f>SUM(G107:H108)</f>
        <v>0</v>
      </c>
      <c r="H106" s="78"/>
      <c r="I106" s="25">
        <f>SUM(I107:I108)</f>
        <v>0</v>
      </c>
      <c r="J106" s="77">
        <f>SUM(J107:K108)</f>
        <v>0</v>
      </c>
      <c r="K106" s="78"/>
    </row>
    <row r="107" spans="1:11" s="17" customFormat="1" ht="15" customHeight="1">
      <c r="A107" s="85"/>
      <c r="B107" s="86" t="s">
        <v>125</v>
      </c>
      <c r="C107" s="86"/>
      <c r="D107" s="86"/>
      <c r="E107" s="86"/>
      <c r="F107" s="25"/>
      <c r="G107" s="87"/>
      <c r="H107" s="88"/>
      <c r="I107" s="24"/>
      <c r="J107" s="79">
        <f t="shared" si="2"/>
        <v>0</v>
      </c>
      <c r="K107" s="80"/>
    </row>
    <row r="108" spans="1:11" s="17" customFormat="1" ht="15" customHeight="1">
      <c r="A108" s="85"/>
      <c r="B108" s="86"/>
      <c r="C108" s="86"/>
      <c r="D108" s="86"/>
      <c r="E108" s="86"/>
      <c r="F108" s="25"/>
      <c r="G108" s="87"/>
      <c r="H108" s="88"/>
      <c r="I108" s="24"/>
      <c r="J108" s="79">
        <f t="shared" si="2"/>
        <v>0</v>
      </c>
      <c r="K108" s="80"/>
    </row>
    <row r="109" spans="1:11" s="17" customFormat="1" ht="36" customHeight="1">
      <c r="A109" s="85">
        <v>7</v>
      </c>
      <c r="B109" s="86" t="s">
        <v>27</v>
      </c>
      <c r="C109" s="86"/>
      <c r="D109" s="86"/>
      <c r="E109" s="86"/>
      <c r="F109" s="25">
        <v>22507</v>
      </c>
      <c r="G109" s="77">
        <f>SUM(G110:H111)</f>
        <v>0</v>
      </c>
      <c r="H109" s="78"/>
      <c r="I109" s="25">
        <f>SUM(I110:I111)</f>
        <v>0</v>
      </c>
      <c r="J109" s="77">
        <f>SUM(J110:K111)</f>
        <v>0</v>
      </c>
      <c r="K109" s="78"/>
    </row>
    <row r="110" spans="1:11" s="17" customFormat="1" ht="15" customHeight="1">
      <c r="A110" s="85"/>
      <c r="B110" s="86" t="s">
        <v>125</v>
      </c>
      <c r="C110" s="86"/>
      <c r="D110" s="86"/>
      <c r="E110" s="86"/>
      <c r="F110" s="25"/>
      <c r="G110" s="87"/>
      <c r="H110" s="88"/>
      <c r="I110" s="24"/>
      <c r="J110" s="79">
        <f t="shared" si="2"/>
        <v>0</v>
      </c>
      <c r="K110" s="80"/>
    </row>
    <row r="111" spans="1:11" s="17" customFormat="1" ht="15" customHeight="1">
      <c r="A111" s="85"/>
      <c r="B111" s="86"/>
      <c r="C111" s="86"/>
      <c r="D111" s="86"/>
      <c r="E111" s="86"/>
      <c r="F111" s="25"/>
      <c r="G111" s="87"/>
      <c r="H111" s="88"/>
      <c r="I111" s="24"/>
      <c r="J111" s="79">
        <f t="shared" si="2"/>
        <v>0</v>
      </c>
      <c r="K111" s="80"/>
    </row>
    <row r="112" spans="1:11" s="17" customFormat="1" ht="36" customHeight="1">
      <c r="A112" s="85">
        <v>8</v>
      </c>
      <c r="B112" s="86" t="s">
        <v>67</v>
      </c>
      <c r="C112" s="86"/>
      <c r="D112" s="86"/>
      <c r="E112" s="86"/>
      <c r="F112" s="25">
        <v>22508</v>
      </c>
      <c r="G112" s="77">
        <f>SUM(G113:H114)</f>
        <v>0</v>
      </c>
      <c r="H112" s="78"/>
      <c r="I112" s="25">
        <f>SUM(I113:I114)</f>
        <v>0</v>
      </c>
      <c r="J112" s="77">
        <f>SUM(J113:K114)</f>
        <v>0</v>
      </c>
      <c r="K112" s="78"/>
    </row>
    <row r="113" spans="1:11" s="17" customFormat="1" ht="15" customHeight="1">
      <c r="A113" s="85"/>
      <c r="B113" s="86" t="s">
        <v>125</v>
      </c>
      <c r="C113" s="86"/>
      <c r="D113" s="86"/>
      <c r="E113" s="86"/>
      <c r="F113" s="25"/>
      <c r="G113" s="87"/>
      <c r="H113" s="88"/>
      <c r="I113" s="24"/>
      <c r="J113" s="79">
        <f t="shared" si="2"/>
        <v>0</v>
      </c>
      <c r="K113" s="80"/>
    </row>
    <row r="114" spans="1:11" s="17" customFormat="1" ht="15" customHeight="1">
      <c r="A114" s="85"/>
      <c r="B114" s="86"/>
      <c r="C114" s="86"/>
      <c r="D114" s="86"/>
      <c r="E114" s="86"/>
      <c r="F114" s="25"/>
      <c r="G114" s="87"/>
      <c r="H114" s="88"/>
      <c r="I114" s="24"/>
      <c r="J114" s="79">
        <f t="shared" si="2"/>
        <v>0</v>
      </c>
      <c r="K114" s="80"/>
    </row>
    <row r="115" spans="1:11" s="17" customFormat="1" ht="25.5" customHeight="1">
      <c r="A115" s="85">
        <v>9</v>
      </c>
      <c r="B115" s="86" t="s">
        <v>75</v>
      </c>
      <c r="C115" s="86"/>
      <c r="D115" s="86"/>
      <c r="E115" s="86"/>
      <c r="F115" s="25">
        <v>22509</v>
      </c>
      <c r="G115" s="77">
        <f>SUM(G116:H117)</f>
        <v>0</v>
      </c>
      <c r="H115" s="78"/>
      <c r="I115" s="25">
        <f>SUM(I116:I117)</f>
        <v>0</v>
      </c>
      <c r="J115" s="77">
        <f>SUM(J116:K117)</f>
        <v>0</v>
      </c>
      <c r="K115" s="78"/>
    </row>
    <row r="116" spans="1:11" s="17" customFormat="1" ht="15" customHeight="1">
      <c r="A116" s="85"/>
      <c r="B116" s="86" t="s">
        <v>125</v>
      </c>
      <c r="C116" s="86"/>
      <c r="D116" s="86"/>
      <c r="E116" s="86"/>
      <c r="F116" s="25"/>
      <c r="G116" s="87"/>
      <c r="H116" s="88"/>
      <c r="I116" s="24"/>
      <c r="J116" s="79">
        <f t="shared" si="2"/>
        <v>0</v>
      </c>
      <c r="K116" s="80"/>
    </row>
    <row r="117" spans="1:11" s="17" customFormat="1" ht="15" customHeight="1">
      <c r="A117" s="85"/>
      <c r="B117" s="86"/>
      <c r="C117" s="86"/>
      <c r="D117" s="86"/>
      <c r="E117" s="86"/>
      <c r="F117" s="25"/>
      <c r="G117" s="87"/>
      <c r="H117" s="88"/>
      <c r="I117" s="24"/>
      <c r="J117" s="79">
        <f t="shared" si="2"/>
        <v>0</v>
      </c>
      <c r="K117" s="80"/>
    </row>
    <row r="118" spans="1:7" s="30" customFormat="1" ht="15" customHeight="1">
      <c r="A118" s="55" t="s">
        <v>178</v>
      </c>
      <c r="B118" s="33"/>
      <c r="C118" s="33"/>
      <c r="D118" s="33"/>
      <c r="E118" s="33"/>
      <c r="F118" s="31"/>
      <c r="G118" s="31"/>
    </row>
    <row r="119" spans="1:11" s="30" customFormat="1" ht="12">
      <c r="A119" s="112"/>
      <c r="B119" s="93" t="s">
        <v>9</v>
      </c>
      <c r="C119" s="93"/>
      <c r="D119" s="93"/>
      <c r="E119" s="93"/>
      <c r="F119" s="31">
        <v>22510</v>
      </c>
      <c r="G119" s="112"/>
      <c r="H119" s="112"/>
      <c r="J119" s="79"/>
      <c r="K119" s="80"/>
    </row>
    <row r="120" spans="1:7" s="30" customFormat="1" ht="15" customHeight="1">
      <c r="A120" s="112"/>
      <c r="B120" s="93" t="s">
        <v>125</v>
      </c>
      <c r="C120" s="93"/>
      <c r="D120" s="93"/>
      <c r="E120" s="93"/>
      <c r="F120" s="31"/>
      <c r="G120" s="31"/>
    </row>
    <row r="121" spans="2:7" s="30" customFormat="1" ht="9" customHeight="1">
      <c r="B121" s="33"/>
      <c r="C121" s="33"/>
      <c r="D121" s="33"/>
      <c r="E121" s="33"/>
      <c r="F121" s="31"/>
      <c r="G121" s="31"/>
    </row>
    <row r="122" spans="1:11" s="17" customFormat="1" ht="25.5" customHeight="1">
      <c r="A122" s="36"/>
      <c r="B122" s="92" t="s">
        <v>126</v>
      </c>
      <c r="C122" s="92"/>
      <c r="D122" s="92"/>
      <c r="E122" s="92"/>
      <c r="F122" s="37">
        <v>22509</v>
      </c>
      <c r="G122" s="110"/>
      <c r="H122" s="111"/>
      <c r="I122" s="36"/>
      <c r="J122" s="110">
        <f>+J119+J115+J112+J109+J106+J103+J97+J94+J93+J92</f>
        <v>0</v>
      </c>
      <c r="K122" s="111"/>
    </row>
    <row r="123" spans="2:7" s="30" customFormat="1" ht="15" customHeight="1">
      <c r="B123" s="33"/>
      <c r="C123" s="33"/>
      <c r="D123" s="33"/>
      <c r="E123" s="33"/>
      <c r="F123" s="31"/>
      <c r="G123" s="31"/>
    </row>
    <row r="124" spans="2:7" s="30" customFormat="1" ht="15" customHeight="1">
      <c r="B124" s="33"/>
      <c r="C124" s="20"/>
      <c r="D124" s="20" t="s">
        <v>127</v>
      </c>
      <c r="E124" s="33"/>
      <c r="F124" s="31"/>
      <c r="G124" s="31"/>
    </row>
    <row r="125" spans="2:7" s="30" customFormat="1" ht="15" customHeight="1">
      <c r="B125" s="33"/>
      <c r="C125" s="33"/>
      <c r="D125" s="33"/>
      <c r="E125" s="33"/>
      <c r="F125" s="31"/>
      <c r="G125" s="31"/>
    </row>
    <row r="126" spans="1:11" s="11" customFormat="1" ht="36" customHeight="1">
      <c r="A126" s="21" t="s">
        <v>92</v>
      </c>
      <c r="B126" s="81" t="s">
        <v>0</v>
      </c>
      <c r="C126" s="81"/>
      <c r="D126" s="81"/>
      <c r="E126" s="81"/>
      <c r="F126" s="21" t="s">
        <v>1</v>
      </c>
      <c r="G126" s="72" t="s">
        <v>128</v>
      </c>
      <c r="H126" s="73"/>
      <c r="I126" s="21" t="s">
        <v>129</v>
      </c>
      <c r="J126" s="72" t="s">
        <v>194</v>
      </c>
      <c r="K126" s="73"/>
    </row>
    <row r="127" spans="1:11" s="23" customFormat="1" ht="10.5">
      <c r="A127" s="22">
        <v>1</v>
      </c>
      <c r="B127" s="81">
        <v>2</v>
      </c>
      <c r="C127" s="81"/>
      <c r="D127" s="81"/>
      <c r="E127" s="81"/>
      <c r="F127" s="22">
        <v>3</v>
      </c>
      <c r="G127" s="79">
        <v>4</v>
      </c>
      <c r="H127" s="80"/>
      <c r="I127" s="22">
        <v>5</v>
      </c>
      <c r="J127" s="79" t="s">
        <v>133</v>
      </c>
      <c r="K127" s="80"/>
    </row>
    <row r="128" spans="1:11" s="17" customFormat="1" ht="12">
      <c r="A128" s="24">
        <v>1</v>
      </c>
      <c r="B128" s="86" t="s">
        <v>28</v>
      </c>
      <c r="C128" s="86"/>
      <c r="D128" s="86"/>
      <c r="E128" s="86"/>
      <c r="F128" s="25">
        <v>22601</v>
      </c>
      <c r="G128" s="76"/>
      <c r="H128" s="76"/>
      <c r="I128" s="24"/>
      <c r="J128" s="76">
        <f>+I128*G128</f>
        <v>0</v>
      </c>
      <c r="K128" s="76"/>
    </row>
    <row r="129" spans="1:11" s="17" customFormat="1" ht="24" customHeight="1">
      <c r="A129" s="24">
        <v>2</v>
      </c>
      <c r="B129" s="86" t="s">
        <v>31</v>
      </c>
      <c r="C129" s="86"/>
      <c r="D129" s="86"/>
      <c r="E129" s="86"/>
      <c r="F129" s="25">
        <v>22606</v>
      </c>
      <c r="G129" s="76"/>
      <c r="H129" s="76"/>
      <c r="I129" s="24"/>
      <c r="J129" s="76">
        <f>+I129*G129</f>
        <v>0</v>
      </c>
      <c r="K129" s="76"/>
    </row>
    <row r="130" spans="2:7" s="30" customFormat="1" ht="24" customHeight="1">
      <c r="B130" s="33"/>
      <c r="C130" s="33"/>
      <c r="D130" s="33"/>
      <c r="E130" s="33"/>
      <c r="F130" s="31"/>
      <c r="G130" s="31"/>
    </row>
    <row r="131" spans="1:11" s="11" customFormat="1" ht="36" customHeight="1">
      <c r="A131" s="21" t="s">
        <v>92</v>
      </c>
      <c r="B131" s="81" t="s">
        <v>0</v>
      </c>
      <c r="C131" s="81"/>
      <c r="D131" s="81"/>
      <c r="E131" s="81"/>
      <c r="F131" s="21" t="s">
        <v>1</v>
      </c>
      <c r="G131" s="72" t="s">
        <v>205</v>
      </c>
      <c r="H131" s="73"/>
      <c r="I131" s="21" t="s">
        <v>206</v>
      </c>
      <c r="J131" s="72" t="s">
        <v>194</v>
      </c>
      <c r="K131" s="73"/>
    </row>
    <row r="132" spans="1:11" s="23" customFormat="1" ht="10.5">
      <c r="A132" s="22">
        <v>1</v>
      </c>
      <c r="B132" s="81">
        <v>2</v>
      </c>
      <c r="C132" s="81"/>
      <c r="D132" s="81"/>
      <c r="E132" s="81"/>
      <c r="F132" s="22">
        <v>3</v>
      </c>
      <c r="G132" s="79">
        <v>4</v>
      </c>
      <c r="H132" s="80"/>
      <c r="I132" s="22">
        <v>5</v>
      </c>
      <c r="J132" s="79" t="s">
        <v>133</v>
      </c>
      <c r="K132" s="80"/>
    </row>
    <row r="133" spans="1:11" s="17" customFormat="1" ht="12">
      <c r="A133" s="24">
        <v>3</v>
      </c>
      <c r="B133" s="86" t="s">
        <v>29</v>
      </c>
      <c r="C133" s="86"/>
      <c r="D133" s="86"/>
      <c r="E133" s="86"/>
      <c r="F133" s="25">
        <v>22602</v>
      </c>
      <c r="G133" s="76"/>
      <c r="H133" s="76"/>
      <c r="I133" s="24"/>
      <c r="J133" s="76">
        <f>+I133*G133</f>
        <v>0</v>
      </c>
      <c r="K133" s="76"/>
    </row>
    <row r="134" spans="1:11" s="17" customFormat="1" ht="22.5" customHeight="1">
      <c r="A134" s="24">
        <v>4</v>
      </c>
      <c r="B134" s="86" t="s">
        <v>69</v>
      </c>
      <c r="C134" s="86"/>
      <c r="D134" s="86"/>
      <c r="E134" s="86"/>
      <c r="F134" s="25">
        <v>22603</v>
      </c>
      <c r="G134" s="76"/>
      <c r="H134" s="76"/>
      <c r="I134" s="24"/>
      <c r="J134" s="76">
        <f>+I134*G134</f>
        <v>0</v>
      </c>
      <c r="K134" s="76"/>
    </row>
    <row r="135" spans="2:7" s="30" customFormat="1" ht="22.5" customHeight="1">
      <c r="B135" s="56" t="s">
        <v>130</v>
      </c>
      <c r="C135" s="33"/>
      <c r="D135" s="33"/>
      <c r="E135" s="33"/>
      <c r="F135" s="31"/>
      <c r="G135" s="31"/>
    </row>
    <row r="136" spans="1:11" s="11" customFormat="1" ht="36" customHeight="1">
      <c r="A136" s="21" t="s">
        <v>92</v>
      </c>
      <c r="B136" s="81" t="s">
        <v>0</v>
      </c>
      <c r="C136" s="81"/>
      <c r="D136" s="81"/>
      <c r="E136" s="81"/>
      <c r="F136" s="21" t="s">
        <v>1</v>
      </c>
      <c r="G136" s="116" t="s">
        <v>131</v>
      </c>
      <c r="H136" s="116"/>
      <c r="I136" s="21" t="s">
        <v>132</v>
      </c>
      <c r="J136" s="116" t="s">
        <v>194</v>
      </c>
      <c r="K136" s="116"/>
    </row>
    <row r="137" spans="1:11" s="23" customFormat="1" ht="10.5">
      <c r="A137" s="22">
        <v>1</v>
      </c>
      <c r="B137" s="81">
        <v>2</v>
      </c>
      <c r="C137" s="81"/>
      <c r="D137" s="81"/>
      <c r="E137" s="81"/>
      <c r="F137" s="22">
        <v>3</v>
      </c>
      <c r="G137" s="81">
        <v>4</v>
      </c>
      <c r="H137" s="81"/>
      <c r="I137" s="22">
        <v>5</v>
      </c>
      <c r="J137" s="81" t="s">
        <v>133</v>
      </c>
      <c r="K137" s="81"/>
    </row>
    <row r="138" spans="1:11" s="17" customFormat="1" ht="12" customHeight="1">
      <c r="A138" s="24">
        <v>5</v>
      </c>
      <c r="B138" s="86" t="s">
        <v>30</v>
      </c>
      <c r="C138" s="86"/>
      <c r="D138" s="86"/>
      <c r="E138" s="86"/>
      <c r="F138" s="25">
        <v>22604</v>
      </c>
      <c r="G138" s="76"/>
      <c r="H138" s="76"/>
      <c r="I138" s="24"/>
      <c r="J138" s="76">
        <f>+I138*G138</f>
        <v>0</v>
      </c>
      <c r="K138" s="76"/>
    </row>
    <row r="139" spans="2:7" s="30" customFormat="1" ht="12" customHeight="1">
      <c r="B139" s="33"/>
      <c r="C139" s="33"/>
      <c r="D139" s="33"/>
      <c r="E139" s="33"/>
      <c r="F139" s="31"/>
      <c r="G139" s="31"/>
    </row>
    <row r="140" spans="1:11" s="11" customFormat="1" ht="36" customHeight="1">
      <c r="A140" s="21" t="s">
        <v>92</v>
      </c>
      <c r="B140" s="81" t="s">
        <v>0</v>
      </c>
      <c r="C140" s="81"/>
      <c r="D140" s="81"/>
      <c r="E140" s="81"/>
      <c r="F140" s="21" t="s">
        <v>1</v>
      </c>
      <c r="G140" s="116" t="s">
        <v>179</v>
      </c>
      <c r="H140" s="116"/>
      <c r="I140" s="21" t="s">
        <v>180</v>
      </c>
      <c r="J140" s="116" t="s">
        <v>194</v>
      </c>
      <c r="K140" s="116"/>
    </row>
    <row r="141" spans="1:11" s="23" customFormat="1" ht="10.5">
      <c r="A141" s="22">
        <v>1</v>
      </c>
      <c r="B141" s="81">
        <v>2</v>
      </c>
      <c r="C141" s="81"/>
      <c r="D141" s="81"/>
      <c r="E141" s="81"/>
      <c r="F141" s="22">
        <v>3</v>
      </c>
      <c r="G141" s="81">
        <v>4</v>
      </c>
      <c r="H141" s="81"/>
      <c r="I141" s="22">
        <v>5</v>
      </c>
      <c r="J141" s="81" t="s">
        <v>133</v>
      </c>
      <c r="K141" s="81"/>
    </row>
    <row r="142" spans="1:11" s="17" customFormat="1" ht="44.25" customHeight="1">
      <c r="A142" s="24">
        <v>6</v>
      </c>
      <c r="B142" s="113" t="s">
        <v>70</v>
      </c>
      <c r="C142" s="114"/>
      <c r="D142" s="114"/>
      <c r="E142" s="115"/>
      <c r="F142" s="25">
        <v>22604</v>
      </c>
      <c r="G142" s="76"/>
      <c r="H142" s="76"/>
      <c r="I142" s="24"/>
      <c r="J142" s="76">
        <f>+I142*G142</f>
        <v>0</v>
      </c>
      <c r="K142" s="76"/>
    </row>
    <row r="143" spans="2:7" s="30" customFormat="1" ht="12" customHeight="1">
      <c r="B143" s="33"/>
      <c r="C143" s="33"/>
      <c r="D143" s="33"/>
      <c r="E143" s="33"/>
      <c r="F143" s="31"/>
      <c r="G143" s="31"/>
    </row>
    <row r="144" spans="1:11" s="11" customFormat="1" ht="36" customHeight="1">
      <c r="A144" s="21" t="s">
        <v>92</v>
      </c>
      <c r="B144" s="81" t="s">
        <v>0</v>
      </c>
      <c r="C144" s="81"/>
      <c r="D144" s="81"/>
      <c r="E144" s="81"/>
      <c r="F144" s="21" t="s">
        <v>1</v>
      </c>
      <c r="G144" s="116" t="s">
        <v>134</v>
      </c>
      <c r="H144" s="116"/>
      <c r="I144" s="21" t="s">
        <v>181</v>
      </c>
      <c r="J144" s="116" t="s">
        <v>194</v>
      </c>
      <c r="K144" s="116"/>
    </row>
    <row r="145" spans="1:11" s="23" customFormat="1" ht="10.5">
      <c r="A145" s="22">
        <v>1</v>
      </c>
      <c r="B145" s="81">
        <v>2</v>
      </c>
      <c r="C145" s="81"/>
      <c r="D145" s="81"/>
      <c r="E145" s="81"/>
      <c r="F145" s="22">
        <v>3</v>
      </c>
      <c r="G145" s="81">
        <v>4</v>
      </c>
      <c r="H145" s="81"/>
      <c r="I145" s="22">
        <v>5</v>
      </c>
      <c r="J145" s="81" t="s">
        <v>133</v>
      </c>
      <c r="K145" s="81"/>
    </row>
    <row r="146" spans="1:11" s="17" customFormat="1" ht="12">
      <c r="A146" s="24">
        <v>7</v>
      </c>
      <c r="B146" s="89" t="s">
        <v>72</v>
      </c>
      <c r="C146" s="90"/>
      <c r="D146" s="90"/>
      <c r="E146" s="91"/>
      <c r="F146" s="25">
        <v>22610</v>
      </c>
      <c r="G146" s="76"/>
      <c r="H146" s="76"/>
      <c r="I146" s="57"/>
      <c r="J146" s="76">
        <f>+I146*G146</f>
        <v>0</v>
      </c>
      <c r="K146" s="76"/>
    </row>
    <row r="147" spans="1:11" s="17" customFormat="1" ht="12">
      <c r="A147" s="24">
        <v>8</v>
      </c>
      <c r="B147" s="86" t="s">
        <v>73</v>
      </c>
      <c r="C147" s="86"/>
      <c r="D147" s="86"/>
      <c r="E147" s="86"/>
      <c r="F147" s="25">
        <v>22611</v>
      </c>
      <c r="G147" s="76"/>
      <c r="H147" s="76"/>
      <c r="I147" s="58"/>
      <c r="J147" s="76">
        <f>+I147*G147</f>
        <v>0</v>
      </c>
      <c r="K147" s="76"/>
    </row>
    <row r="148" spans="2:7" s="30" customFormat="1" ht="12" customHeight="1">
      <c r="B148" s="33"/>
      <c r="C148" s="33"/>
      <c r="D148" s="33"/>
      <c r="E148" s="33"/>
      <c r="F148" s="31"/>
      <c r="G148" s="31"/>
    </row>
    <row r="149" spans="1:11" s="11" customFormat="1" ht="36" customHeight="1">
      <c r="A149" s="21" t="s">
        <v>92</v>
      </c>
      <c r="B149" s="81" t="s">
        <v>0</v>
      </c>
      <c r="C149" s="81"/>
      <c r="D149" s="81"/>
      <c r="E149" s="81"/>
      <c r="F149" s="21" t="s">
        <v>1</v>
      </c>
      <c r="G149" s="21" t="s">
        <v>135</v>
      </c>
      <c r="H149" s="21" t="s">
        <v>136</v>
      </c>
      <c r="I149" s="21" t="s">
        <v>207</v>
      </c>
      <c r="J149" s="21" t="s">
        <v>208</v>
      </c>
      <c r="K149" s="21" t="s">
        <v>194</v>
      </c>
    </row>
    <row r="150" spans="1:11" s="23" customFormat="1" ht="21.75" customHeight="1">
      <c r="A150" s="22">
        <v>1</v>
      </c>
      <c r="B150" s="81">
        <v>2</v>
      </c>
      <c r="C150" s="81"/>
      <c r="D150" s="81"/>
      <c r="E150" s="81"/>
      <c r="F150" s="22">
        <v>3</v>
      </c>
      <c r="G150" s="22">
        <v>4</v>
      </c>
      <c r="H150" s="22">
        <v>5</v>
      </c>
      <c r="I150" s="21" t="s">
        <v>192</v>
      </c>
      <c r="J150" s="22" t="s">
        <v>190</v>
      </c>
      <c r="K150" s="22" t="s">
        <v>191</v>
      </c>
    </row>
    <row r="151" spans="1:11" s="30" customFormat="1" ht="12" customHeight="1">
      <c r="A151" s="24">
        <v>9</v>
      </c>
      <c r="B151" s="86" t="s">
        <v>74</v>
      </c>
      <c r="C151" s="86"/>
      <c r="D151" s="86"/>
      <c r="E151" s="86"/>
      <c r="F151" s="25">
        <v>22612</v>
      </c>
      <c r="G151" s="58"/>
      <c r="H151" s="58"/>
      <c r="I151" s="24"/>
      <c r="J151" s="52">
        <f>+I151*26.2/100</f>
        <v>0</v>
      </c>
      <c r="K151" s="52">
        <f>+J151+I151</f>
        <v>0</v>
      </c>
    </row>
    <row r="152" spans="2:7" s="30" customFormat="1" ht="12" customHeight="1">
      <c r="B152" s="33"/>
      <c r="C152" s="33"/>
      <c r="D152" s="33"/>
      <c r="E152" s="33"/>
      <c r="F152" s="31"/>
      <c r="G152" s="31"/>
    </row>
    <row r="153" spans="1:11" s="11" customFormat="1" ht="36" customHeight="1">
      <c r="A153" s="21" t="s">
        <v>92</v>
      </c>
      <c r="B153" s="81" t="s">
        <v>0</v>
      </c>
      <c r="C153" s="81"/>
      <c r="D153" s="81"/>
      <c r="E153" s="81"/>
      <c r="F153" s="21" t="s">
        <v>1</v>
      </c>
      <c r="G153" s="72" t="s">
        <v>194</v>
      </c>
      <c r="H153" s="109"/>
      <c r="I153" s="109"/>
      <c r="J153" s="109"/>
      <c r="K153" s="73"/>
    </row>
    <row r="154" spans="1:11" s="23" customFormat="1" ht="10.5">
      <c r="A154" s="22">
        <v>1</v>
      </c>
      <c r="B154" s="81">
        <v>2</v>
      </c>
      <c r="C154" s="81"/>
      <c r="D154" s="81"/>
      <c r="E154" s="81"/>
      <c r="F154" s="22">
        <v>3</v>
      </c>
      <c r="G154" s="79">
        <v>4</v>
      </c>
      <c r="H154" s="117"/>
      <c r="I154" s="117"/>
      <c r="J154" s="117"/>
      <c r="K154" s="80"/>
    </row>
    <row r="155" spans="1:11" s="17" customFormat="1" ht="27" customHeight="1">
      <c r="A155" s="119">
        <v>10</v>
      </c>
      <c r="B155" s="89" t="s">
        <v>32</v>
      </c>
      <c r="C155" s="90"/>
      <c r="D155" s="90"/>
      <c r="E155" s="91"/>
      <c r="F155" s="25">
        <v>22607</v>
      </c>
      <c r="G155" s="87"/>
      <c r="H155" s="118"/>
      <c r="I155" s="118"/>
      <c r="J155" s="118"/>
      <c r="K155" s="88"/>
    </row>
    <row r="156" spans="1:11" s="17" customFormat="1" ht="15" customHeight="1">
      <c r="A156" s="120"/>
      <c r="B156" s="86" t="s">
        <v>125</v>
      </c>
      <c r="C156" s="86"/>
      <c r="D156" s="86"/>
      <c r="E156" s="86"/>
      <c r="F156" s="25"/>
      <c r="G156" s="87"/>
      <c r="H156" s="118"/>
      <c r="I156" s="118"/>
      <c r="J156" s="118"/>
      <c r="K156" s="88"/>
    </row>
    <row r="157" spans="1:11" s="17" customFormat="1" ht="15" customHeight="1">
      <c r="A157" s="120"/>
      <c r="B157" s="86"/>
      <c r="C157" s="86"/>
      <c r="D157" s="86"/>
      <c r="E157" s="86"/>
      <c r="F157" s="25"/>
      <c r="G157" s="87"/>
      <c r="H157" s="118"/>
      <c r="I157" s="118"/>
      <c r="J157" s="118"/>
      <c r="K157" s="88"/>
    </row>
    <row r="158" spans="1:11" s="17" customFormat="1" ht="24" customHeight="1">
      <c r="A158" s="119">
        <v>11</v>
      </c>
      <c r="B158" s="89" t="s">
        <v>33</v>
      </c>
      <c r="C158" s="90"/>
      <c r="D158" s="90"/>
      <c r="E158" s="91"/>
      <c r="F158" s="25">
        <v>22608</v>
      </c>
      <c r="G158" s="87"/>
      <c r="H158" s="118"/>
      <c r="I158" s="118"/>
      <c r="J158" s="118"/>
      <c r="K158" s="88"/>
    </row>
    <row r="159" spans="1:11" s="17" customFormat="1" ht="15" customHeight="1">
      <c r="A159" s="120"/>
      <c r="B159" s="86" t="s">
        <v>125</v>
      </c>
      <c r="C159" s="86"/>
      <c r="D159" s="86"/>
      <c r="E159" s="86"/>
      <c r="F159" s="25"/>
      <c r="G159" s="87"/>
      <c r="H159" s="118"/>
      <c r="I159" s="118"/>
      <c r="J159" s="118"/>
      <c r="K159" s="88"/>
    </row>
    <row r="160" spans="1:11" s="17" customFormat="1" ht="15" customHeight="1">
      <c r="A160" s="120"/>
      <c r="B160" s="86"/>
      <c r="C160" s="86"/>
      <c r="D160" s="86"/>
      <c r="E160" s="86"/>
      <c r="F160" s="25"/>
      <c r="G160" s="87"/>
      <c r="H160" s="118"/>
      <c r="I160" s="118"/>
      <c r="J160" s="118"/>
      <c r="K160" s="88"/>
    </row>
    <row r="161" spans="1:11" s="17" customFormat="1" ht="24" customHeight="1">
      <c r="A161" s="119">
        <v>12</v>
      </c>
      <c r="B161" s="89" t="s">
        <v>34</v>
      </c>
      <c r="C161" s="90"/>
      <c r="D161" s="90"/>
      <c r="E161" s="91"/>
      <c r="F161" s="25">
        <v>22609</v>
      </c>
      <c r="G161" s="87"/>
      <c r="H161" s="118"/>
      <c r="I161" s="118"/>
      <c r="J161" s="118"/>
      <c r="K161" s="88"/>
    </row>
    <row r="162" spans="1:11" s="17" customFormat="1" ht="15" customHeight="1">
      <c r="A162" s="120"/>
      <c r="B162" s="86" t="s">
        <v>125</v>
      </c>
      <c r="C162" s="86"/>
      <c r="D162" s="86"/>
      <c r="E162" s="86"/>
      <c r="F162" s="25"/>
      <c r="G162" s="87"/>
      <c r="H162" s="118"/>
      <c r="I162" s="118"/>
      <c r="J162" s="118"/>
      <c r="K162" s="88"/>
    </row>
    <row r="163" spans="1:11" s="17" customFormat="1" ht="15" customHeight="1">
      <c r="A163" s="120"/>
      <c r="B163" s="86"/>
      <c r="C163" s="86"/>
      <c r="D163" s="86"/>
      <c r="E163" s="86"/>
      <c r="F163" s="25"/>
      <c r="G163" s="87"/>
      <c r="H163" s="118"/>
      <c r="I163" s="118"/>
      <c r="J163" s="118"/>
      <c r="K163" s="88"/>
    </row>
    <row r="164" spans="1:11" s="17" customFormat="1" ht="12">
      <c r="A164" s="85">
        <v>13</v>
      </c>
      <c r="B164" s="121" t="s">
        <v>71</v>
      </c>
      <c r="C164" s="66"/>
      <c r="D164" s="66"/>
      <c r="E164" s="122"/>
      <c r="F164" s="43">
        <v>22613</v>
      </c>
      <c r="G164" s="87"/>
      <c r="H164" s="118"/>
      <c r="I164" s="118"/>
      <c r="J164" s="118"/>
      <c r="K164" s="88"/>
    </row>
    <row r="165" spans="1:11" s="17" customFormat="1" ht="15" customHeight="1">
      <c r="A165" s="85"/>
      <c r="B165" s="86" t="s">
        <v>125</v>
      </c>
      <c r="C165" s="86"/>
      <c r="D165" s="86"/>
      <c r="E165" s="86"/>
      <c r="F165" s="25"/>
      <c r="G165" s="87"/>
      <c r="H165" s="118"/>
      <c r="I165" s="118"/>
      <c r="J165" s="118"/>
      <c r="K165" s="88"/>
    </row>
    <row r="166" spans="1:11" s="17" customFormat="1" ht="15" customHeight="1">
      <c r="A166" s="85"/>
      <c r="B166" s="86"/>
      <c r="C166" s="86"/>
      <c r="D166" s="86"/>
      <c r="E166" s="86"/>
      <c r="F166" s="25"/>
      <c r="G166" s="87"/>
      <c r="H166" s="118"/>
      <c r="I166" s="118"/>
      <c r="J166" s="118"/>
      <c r="K166" s="88"/>
    </row>
    <row r="167" spans="2:11" s="30" customFormat="1" ht="12">
      <c r="B167" s="33"/>
      <c r="C167" s="33"/>
      <c r="D167" s="33"/>
      <c r="E167" s="33"/>
      <c r="F167" s="31"/>
      <c r="G167" s="53"/>
      <c r="H167" s="53"/>
      <c r="I167" s="53"/>
      <c r="J167" s="53"/>
      <c r="K167" s="53"/>
    </row>
    <row r="168" spans="1:11" s="60" customFormat="1" ht="12" customHeight="1">
      <c r="A168" s="36"/>
      <c r="B168" s="92" t="s">
        <v>137</v>
      </c>
      <c r="C168" s="92"/>
      <c r="D168" s="92"/>
      <c r="E168" s="92"/>
      <c r="F168" s="37">
        <v>22600</v>
      </c>
      <c r="G168" s="59"/>
      <c r="H168" s="59"/>
      <c r="I168" s="36"/>
      <c r="J168" s="123">
        <f>+G164+G161+G158+G155+K151+J147+J146+J142+J138+J134+J133+J129+J128</f>
        <v>0</v>
      </c>
      <c r="K168" s="124"/>
    </row>
    <row r="169" spans="2:11" s="30" customFormat="1" ht="12">
      <c r="B169" s="33"/>
      <c r="C169" s="33"/>
      <c r="D169" s="33"/>
      <c r="E169" s="33"/>
      <c r="F169" s="31"/>
      <c r="G169" s="53"/>
      <c r="H169" s="53"/>
      <c r="I169" s="53"/>
      <c r="J169" s="53"/>
      <c r="K169" s="53"/>
    </row>
    <row r="170" spans="2:11" s="30" customFormat="1" ht="12">
      <c r="B170" s="33"/>
      <c r="C170" s="33"/>
      <c r="D170" s="20" t="s">
        <v>138</v>
      </c>
      <c r="E170" s="33"/>
      <c r="F170" s="31"/>
      <c r="G170" s="53"/>
      <c r="H170" s="53"/>
      <c r="I170" s="53"/>
      <c r="J170" s="53"/>
      <c r="K170" s="53"/>
    </row>
    <row r="171" spans="2:11" s="30" customFormat="1" ht="12">
      <c r="B171" s="33"/>
      <c r="C171" s="33"/>
      <c r="D171" s="33"/>
      <c r="E171" s="33"/>
      <c r="F171" s="31"/>
      <c r="G171" s="53"/>
      <c r="H171" s="53"/>
      <c r="I171" s="53"/>
      <c r="J171" s="53"/>
      <c r="K171" s="53"/>
    </row>
    <row r="172" spans="1:11" s="11" customFormat="1" ht="36" customHeight="1">
      <c r="A172" s="21" t="s">
        <v>92</v>
      </c>
      <c r="B172" s="81" t="s">
        <v>0</v>
      </c>
      <c r="C172" s="81"/>
      <c r="D172" s="81"/>
      <c r="E172" s="81"/>
      <c r="F172" s="21" t="s">
        <v>1</v>
      </c>
      <c r="G172" s="116" t="s">
        <v>139</v>
      </c>
      <c r="H172" s="116"/>
      <c r="I172" s="21" t="s">
        <v>140</v>
      </c>
      <c r="J172" s="116" t="s">
        <v>194</v>
      </c>
      <c r="K172" s="116"/>
    </row>
    <row r="173" spans="1:11" s="23" customFormat="1" ht="10.5">
      <c r="A173" s="22">
        <v>1</v>
      </c>
      <c r="B173" s="81">
        <v>2</v>
      </c>
      <c r="C173" s="81"/>
      <c r="D173" s="81"/>
      <c r="E173" s="81"/>
      <c r="F173" s="22">
        <v>3</v>
      </c>
      <c r="G173" s="81">
        <v>4</v>
      </c>
      <c r="H173" s="81"/>
      <c r="I173" s="22">
        <v>5</v>
      </c>
      <c r="J173" s="81" t="s">
        <v>182</v>
      </c>
      <c r="K173" s="81"/>
    </row>
    <row r="174" spans="1:11" s="17" customFormat="1" ht="12">
      <c r="A174" s="24">
        <v>1</v>
      </c>
      <c r="B174" s="86" t="s">
        <v>55</v>
      </c>
      <c r="C174" s="86"/>
      <c r="D174" s="86"/>
      <c r="E174" s="86"/>
      <c r="F174" s="25">
        <v>29001</v>
      </c>
      <c r="G174" s="76"/>
      <c r="H174" s="76"/>
      <c r="I174" s="24"/>
      <c r="J174" s="76">
        <f>+I174*G174/100</f>
        <v>0</v>
      </c>
      <c r="K174" s="76"/>
    </row>
    <row r="175" spans="2:11" s="30" customFormat="1" ht="12">
      <c r="B175" s="33"/>
      <c r="C175" s="33"/>
      <c r="D175" s="33"/>
      <c r="E175" s="33"/>
      <c r="F175" s="31"/>
      <c r="G175" s="53"/>
      <c r="H175" s="53"/>
      <c r="J175" s="53"/>
      <c r="K175" s="53"/>
    </row>
    <row r="176" spans="1:11" s="11" customFormat="1" ht="36" customHeight="1">
      <c r="A176" s="21" t="s">
        <v>92</v>
      </c>
      <c r="B176" s="81" t="s">
        <v>0</v>
      </c>
      <c r="C176" s="81"/>
      <c r="D176" s="81"/>
      <c r="E176" s="81"/>
      <c r="F176" s="21" t="s">
        <v>1</v>
      </c>
      <c r="G176" s="21" t="s">
        <v>183</v>
      </c>
      <c r="H176" s="21" t="s">
        <v>184</v>
      </c>
      <c r="I176" s="21" t="s">
        <v>185</v>
      </c>
      <c r="J176" s="21" t="s">
        <v>209</v>
      </c>
      <c r="K176" s="21" t="s">
        <v>194</v>
      </c>
    </row>
    <row r="177" spans="1:11" s="23" customFormat="1" ht="10.5">
      <c r="A177" s="22">
        <v>1</v>
      </c>
      <c r="B177" s="81">
        <v>2</v>
      </c>
      <c r="C177" s="81"/>
      <c r="D177" s="81"/>
      <c r="E177" s="81"/>
      <c r="F177" s="22">
        <v>3</v>
      </c>
      <c r="G177" s="22">
        <v>4</v>
      </c>
      <c r="H177" s="22">
        <v>5</v>
      </c>
      <c r="I177" s="22">
        <v>6</v>
      </c>
      <c r="J177" s="22">
        <v>7</v>
      </c>
      <c r="K177" s="22" t="s">
        <v>186</v>
      </c>
    </row>
    <row r="178" spans="1:11" s="17" customFormat="1" ht="12">
      <c r="A178" s="24">
        <v>2</v>
      </c>
      <c r="B178" s="86" t="s">
        <v>39</v>
      </c>
      <c r="C178" s="86"/>
      <c r="D178" s="86"/>
      <c r="E178" s="86"/>
      <c r="F178" s="25" t="s">
        <v>146</v>
      </c>
      <c r="G178" s="58"/>
      <c r="H178" s="58"/>
      <c r="I178" s="24"/>
      <c r="J178" s="58"/>
      <c r="K178" s="52">
        <f>+J178*I178*H178</f>
        <v>0</v>
      </c>
    </row>
    <row r="179" spans="1:11" s="17" customFormat="1" ht="12">
      <c r="A179" s="48" t="s">
        <v>143</v>
      </c>
      <c r="B179" s="33"/>
      <c r="C179" s="33"/>
      <c r="D179" s="33"/>
      <c r="E179" s="33"/>
      <c r="F179" s="31"/>
      <c r="G179" s="53"/>
      <c r="H179" s="53"/>
      <c r="I179" s="30"/>
      <c r="J179" s="53"/>
      <c r="K179" s="53"/>
    </row>
    <row r="180" spans="2:7" s="30" customFormat="1" ht="12">
      <c r="B180" s="33"/>
      <c r="C180" s="33"/>
      <c r="D180" s="33"/>
      <c r="E180" s="33"/>
      <c r="F180" s="31"/>
      <c r="G180" s="31"/>
    </row>
    <row r="181" spans="1:11" s="11" customFormat="1" ht="51" customHeight="1">
      <c r="A181" s="21" t="s">
        <v>92</v>
      </c>
      <c r="B181" s="81" t="s">
        <v>0</v>
      </c>
      <c r="C181" s="81"/>
      <c r="D181" s="81"/>
      <c r="E181" s="81"/>
      <c r="F181" s="21" t="s">
        <v>1</v>
      </c>
      <c r="G181" s="21" t="s">
        <v>210</v>
      </c>
      <c r="H181" s="21" t="s">
        <v>211</v>
      </c>
      <c r="I181" s="21" t="s">
        <v>212</v>
      </c>
      <c r="J181" s="21" t="s">
        <v>141</v>
      </c>
      <c r="K181" s="21" t="s">
        <v>194</v>
      </c>
    </row>
    <row r="182" spans="1:11" s="23" customFormat="1" ht="10.5">
      <c r="A182" s="22">
        <v>1</v>
      </c>
      <c r="B182" s="81">
        <v>2</v>
      </c>
      <c r="C182" s="81"/>
      <c r="D182" s="81"/>
      <c r="E182" s="81"/>
      <c r="F182" s="22">
        <v>3</v>
      </c>
      <c r="G182" s="22">
        <v>4</v>
      </c>
      <c r="H182" s="22">
        <v>5</v>
      </c>
      <c r="I182" s="22" t="s">
        <v>133</v>
      </c>
      <c r="J182" s="22">
        <v>7</v>
      </c>
      <c r="K182" s="22" t="s">
        <v>187</v>
      </c>
    </row>
    <row r="183" spans="1:11" s="17" customFormat="1" ht="12">
      <c r="A183" s="24">
        <v>3</v>
      </c>
      <c r="B183" s="86" t="s">
        <v>40</v>
      </c>
      <c r="C183" s="86"/>
      <c r="D183" s="86"/>
      <c r="E183" s="86"/>
      <c r="F183" s="25" t="s">
        <v>144</v>
      </c>
      <c r="G183" s="25"/>
      <c r="H183" s="24"/>
      <c r="I183" s="25">
        <f>+H183*G183</f>
        <v>0</v>
      </c>
      <c r="J183" s="24"/>
      <c r="K183" s="25">
        <f>+J183*I183/100</f>
        <v>0</v>
      </c>
    </row>
    <row r="184" spans="1:11" s="17" customFormat="1" ht="12">
      <c r="A184" s="48" t="s">
        <v>145</v>
      </c>
      <c r="B184" s="33"/>
      <c r="C184" s="33"/>
      <c r="D184" s="33"/>
      <c r="E184" s="33"/>
      <c r="F184" s="31"/>
      <c r="G184" s="31"/>
      <c r="H184" s="30"/>
      <c r="I184" s="30"/>
      <c r="J184" s="30"/>
      <c r="K184" s="30"/>
    </row>
    <row r="185" spans="2:7" s="30" customFormat="1" ht="12">
      <c r="B185" s="33"/>
      <c r="C185" s="33"/>
      <c r="D185" s="33"/>
      <c r="E185" s="33"/>
      <c r="F185" s="31"/>
      <c r="G185" s="31"/>
    </row>
    <row r="186" spans="1:11" s="11" customFormat="1" ht="36" customHeight="1">
      <c r="A186" s="21" t="s">
        <v>92</v>
      </c>
      <c r="B186" s="81" t="s">
        <v>0</v>
      </c>
      <c r="C186" s="81"/>
      <c r="D186" s="81"/>
      <c r="E186" s="81"/>
      <c r="F186" s="21" t="s">
        <v>1</v>
      </c>
      <c r="G186" s="116"/>
      <c r="H186" s="116"/>
      <c r="I186" s="21" t="s">
        <v>140</v>
      </c>
      <c r="J186" s="116" t="s">
        <v>194</v>
      </c>
      <c r="K186" s="116"/>
    </row>
    <row r="187" spans="1:11" s="23" customFormat="1" ht="10.5">
      <c r="A187" s="22">
        <v>1</v>
      </c>
      <c r="B187" s="81">
        <v>2</v>
      </c>
      <c r="C187" s="81"/>
      <c r="D187" s="81"/>
      <c r="E187" s="81"/>
      <c r="F187" s="22">
        <v>3</v>
      </c>
      <c r="G187" s="81">
        <v>4</v>
      </c>
      <c r="H187" s="81"/>
      <c r="I187" s="22">
        <v>5</v>
      </c>
      <c r="J187" s="81">
        <v>6</v>
      </c>
      <c r="K187" s="81"/>
    </row>
    <row r="188" spans="1:11" s="17" customFormat="1" ht="12">
      <c r="A188" s="24">
        <v>4</v>
      </c>
      <c r="B188" s="86" t="s">
        <v>41</v>
      </c>
      <c r="C188" s="86"/>
      <c r="D188" s="86"/>
      <c r="E188" s="86"/>
      <c r="F188" s="25">
        <v>29004</v>
      </c>
      <c r="G188" s="76"/>
      <c r="H188" s="76"/>
      <c r="I188" s="24"/>
      <c r="J188" s="76"/>
      <c r="K188" s="76"/>
    </row>
    <row r="189" spans="1:11" s="17" customFormat="1" ht="12">
      <c r="A189" s="24">
        <v>5</v>
      </c>
      <c r="B189" s="86" t="s">
        <v>42</v>
      </c>
      <c r="C189" s="86"/>
      <c r="D189" s="86"/>
      <c r="E189" s="86"/>
      <c r="F189" s="25">
        <v>29005</v>
      </c>
      <c r="G189" s="76"/>
      <c r="H189" s="76"/>
      <c r="I189" s="24"/>
      <c r="J189" s="76"/>
      <c r="K189" s="76"/>
    </row>
    <row r="190" spans="2:7" s="30" customFormat="1" ht="12">
      <c r="B190" s="33"/>
      <c r="C190" s="33"/>
      <c r="D190" s="33"/>
      <c r="E190" s="33"/>
      <c r="F190" s="31"/>
      <c r="G190" s="31"/>
    </row>
    <row r="191" spans="2:11" s="30" customFormat="1" ht="12">
      <c r="B191" s="93" t="s">
        <v>43</v>
      </c>
      <c r="C191" s="93"/>
      <c r="D191" s="93"/>
      <c r="E191" s="93"/>
      <c r="F191" s="31">
        <v>29006</v>
      </c>
      <c r="G191" s="31"/>
      <c r="J191" s="108"/>
      <c r="K191" s="108"/>
    </row>
    <row r="192" spans="2:7" s="30" customFormat="1" ht="12.75" customHeight="1">
      <c r="B192" s="33"/>
      <c r="C192" s="33"/>
      <c r="D192" s="33"/>
      <c r="E192" s="33"/>
      <c r="F192" s="31"/>
      <c r="G192" s="31"/>
    </row>
    <row r="193" spans="1:11" s="51" customFormat="1" ht="12">
      <c r="A193" s="36"/>
      <c r="B193" s="92" t="s">
        <v>142</v>
      </c>
      <c r="C193" s="92"/>
      <c r="D193" s="92"/>
      <c r="E193" s="92"/>
      <c r="F193" s="37">
        <v>29000</v>
      </c>
      <c r="G193" s="108"/>
      <c r="H193" s="108"/>
      <c r="I193" s="36"/>
      <c r="J193" s="108">
        <f>+J191+J189+J188+K183+J178+J174</f>
        <v>0</v>
      </c>
      <c r="K193" s="108"/>
    </row>
    <row r="194" spans="2:7" s="30" customFormat="1" ht="12">
      <c r="B194" s="33"/>
      <c r="C194" s="33"/>
      <c r="D194" s="33"/>
      <c r="E194" s="33"/>
      <c r="F194" s="31"/>
      <c r="G194" s="31"/>
    </row>
    <row r="195" spans="2:7" s="30" customFormat="1" ht="12">
      <c r="B195" s="33"/>
      <c r="C195" s="33"/>
      <c r="D195" s="20" t="s">
        <v>147</v>
      </c>
      <c r="E195" s="33"/>
      <c r="F195" s="31"/>
      <c r="G195" s="31"/>
    </row>
    <row r="196" spans="2:7" s="30" customFormat="1" ht="12">
      <c r="B196" s="33"/>
      <c r="C196" s="33"/>
      <c r="D196" s="33"/>
      <c r="E196" s="33"/>
      <c r="F196" s="31"/>
      <c r="G196" s="31"/>
    </row>
    <row r="197" spans="1:11" s="11" customFormat="1" ht="36" customHeight="1">
      <c r="A197" s="21" t="s">
        <v>92</v>
      </c>
      <c r="B197" s="81" t="s">
        <v>0</v>
      </c>
      <c r="C197" s="81"/>
      <c r="D197" s="81"/>
      <c r="E197" s="81"/>
      <c r="F197" s="21" t="s">
        <v>1</v>
      </c>
      <c r="G197" s="116" t="s">
        <v>106</v>
      </c>
      <c r="H197" s="116"/>
      <c r="I197" s="21" t="s">
        <v>201</v>
      </c>
      <c r="J197" s="116" t="s">
        <v>194</v>
      </c>
      <c r="K197" s="116"/>
    </row>
    <row r="198" spans="1:11" s="23" customFormat="1" ht="10.5">
      <c r="A198" s="22">
        <v>1</v>
      </c>
      <c r="B198" s="81">
        <v>2</v>
      </c>
      <c r="C198" s="81"/>
      <c r="D198" s="81"/>
      <c r="E198" s="81"/>
      <c r="F198" s="22">
        <v>3</v>
      </c>
      <c r="G198" s="81">
        <v>4</v>
      </c>
      <c r="H198" s="81"/>
      <c r="I198" s="22">
        <v>5</v>
      </c>
      <c r="J198" s="81" t="s">
        <v>133</v>
      </c>
      <c r="K198" s="81"/>
    </row>
    <row r="199" spans="1:11" s="17" customFormat="1" ht="12">
      <c r="A199" s="25">
        <v>1</v>
      </c>
      <c r="B199" s="86" t="s">
        <v>46</v>
      </c>
      <c r="C199" s="86"/>
      <c r="D199" s="86"/>
      <c r="E199" s="86"/>
      <c r="F199" s="25">
        <v>31001</v>
      </c>
      <c r="G199" s="76"/>
      <c r="H199" s="76"/>
      <c r="I199" s="24"/>
      <c r="J199" s="76">
        <f>+I199*G199</f>
        <v>0</v>
      </c>
      <c r="K199" s="76"/>
    </row>
    <row r="200" spans="1:11" s="17" customFormat="1" ht="12">
      <c r="A200" s="126">
        <v>2</v>
      </c>
      <c r="B200" s="86" t="s">
        <v>47</v>
      </c>
      <c r="C200" s="86"/>
      <c r="D200" s="86"/>
      <c r="E200" s="86"/>
      <c r="F200" s="25">
        <v>31002</v>
      </c>
      <c r="G200" s="125">
        <f>SUM(G201:H202)</f>
        <v>0</v>
      </c>
      <c r="H200" s="125"/>
      <c r="I200" s="25">
        <f>SUM(I201:I202)</f>
        <v>0</v>
      </c>
      <c r="J200" s="125">
        <f>SUM(J201:K202)</f>
        <v>0</v>
      </c>
      <c r="K200" s="125"/>
    </row>
    <row r="201" spans="1:11" s="17" customFormat="1" ht="15" customHeight="1">
      <c r="A201" s="127"/>
      <c r="B201" s="86" t="s">
        <v>125</v>
      </c>
      <c r="C201" s="86"/>
      <c r="D201" s="86"/>
      <c r="E201" s="86"/>
      <c r="F201" s="25"/>
      <c r="G201" s="76"/>
      <c r="H201" s="76"/>
      <c r="I201" s="24"/>
      <c r="J201" s="76">
        <f aca="true" t="shared" si="3" ref="J201:J223">+I201*G201</f>
        <v>0</v>
      </c>
      <c r="K201" s="76"/>
    </row>
    <row r="202" spans="1:11" s="17" customFormat="1" ht="15" customHeight="1">
      <c r="A202" s="128"/>
      <c r="B202" s="86"/>
      <c r="C202" s="86"/>
      <c r="D202" s="86"/>
      <c r="E202" s="86"/>
      <c r="F202" s="25"/>
      <c r="G202" s="76"/>
      <c r="H202" s="76"/>
      <c r="I202" s="24"/>
      <c r="J202" s="76">
        <f t="shared" si="3"/>
        <v>0</v>
      </c>
      <c r="K202" s="76"/>
    </row>
    <row r="203" spans="1:11" s="17" customFormat="1" ht="24.75" customHeight="1">
      <c r="A203" s="126">
        <v>3</v>
      </c>
      <c r="B203" s="86" t="s">
        <v>48</v>
      </c>
      <c r="C203" s="86"/>
      <c r="D203" s="86"/>
      <c r="E203" s="86"/>
      <c r="F203" s="25">
        <v>31003</v>
      </c>
      <c r="G203" s="125">
        <f>SUM(G204:H205)</f>
        <v>0</v>
      </c>
      <c r="H203" s="125"/>
      <c r="I203" s="25">
        <f>SUM(I204:I205)</f>
        <v>0</v>
      </c>
      <c r="J203" s="125">
        <f>SUM(J204:K205)</f>
        <v>0</v>
      </c>
      <c r="K203" s="125"/>
    </row>
    <row r="204" spans="1:11" s="17" customFormat="1" ht="15" customHeight="1">
      <c r="A204" s="127"/>
      <c r="B204" s="86" t="s">
        <v>125</v>
      </c>
      <c r="C204" s="86"/>
      <c r="D204" s="86"/>
      <c r="E204" s="86"/>
      <c r="F204" s="25"/>
      <c r="G204" s="76"/>
      <c r="H204" s="76"/>
      <c r="I204" s="24"/>
      <c r="J204" s="76">
        <f t="shared" si="3"/>
        <v>0</v>
      </c>
      <c r="K204" s="76"/>
    </row>
    <row r="205" spans="1:11" s="17" customFormat="1" ht="15" customHeight="1">
      <c r="A205" s="128"/>
      <c r="B205" s="86"/>
      <c r="C205" s="86"/>
      <c r="D205" s="86"/>
      <c r="E205" s="86"/>
      <c r="F205" s="25"/>
      <c r="G205" s="76"/>
      <c r="H205" s="76"/>
      <c r="I205" s="24"/>
      <c r="J205" s="76">
        <f t="shared" si="3"/>
        <v>0</v>
      </c>
      <c r="K205" s="76"/>
    </row>
    <row r="206" spans="1:11" s="17" customFormat="1" ht="12">
      <c r="A206" s="126">
        <v>4</v>
      </c>
      <c r="B206" s="86" t="s">
        <v>76</v>
      </c>
      <c r="C206" s="86"/>
      <c r="D206" s="86"/>
      <c r="E206" s="86"/>
      <c r="F206" s="25">
        <v>31004</v>
      </c>
      <c r="G206" s="125">
        <f>SUM(G207:H208)</f>
        <v>0</v>
      </c>
      <c r="H206" s="125"/>
      <c r="I206" s="25">
        <f>SUM(I207:I208)</f>
        <v>0</v>
      </c>
      <c r="J206" s="125">
        <f>SUM(J207:K208)</f>
        <v>0</v>
      </c>
      <c r="K206" s="125"/>
    </row>
    <row r="207" spans="1:11" s="17" customFormat="1" ht="15" customHeight="1">
      <c r="A207" s="127"/>
      <c r="B207" s="86" t="s">
        <v>125</v>
      </c>
      <c r="C207" s="86"/>
      <c r="D207" s="86"/>
      <c r="E207" s="86"/>
      <c r="F207" s="25"/>
      <c r="G207" s="76"/>
      <c r="H207" s="76"/>
      <c r="I207" s="24"/>
      <c r="J207" s="76">
        <f t="shared" si="3"/>
        <v>0</v>
      </c>
      <c r="K207" s="76"/>
    </row>
    <row r="208" spans="1:11" s="17" customFormat="1" ht="15" customHeight="1">
      <c r="A208" s="128"/>
      <c r="B208" s="86"/>
      <c r="C208" s="86"/>
      <c r="D208" s="86"/>
      <c r="E208" s="86"/>
      <c r="F208" s="25"/>
      <c r="G208" s="76"/>
      <c r="H208" s="76"/>
      <c r="I208" s="24"/>
      <c r="J208" s="76">
        <f t="shared" si="3"/>
        <v>0</v>
      </c>
      <c r="K208" s="76"/>
    </row>
    <row r="209" spans="1:11" s="17" customFormat="1" ht="24" customHeight="1">
      <c r="A209" s="126">
        <v>5</v>
      </c>
      <c r="B209" s="86" t="s">
        <v>78</v>
      </c>
      <c r="C209" s="86"/>
      <c r="D209" s="86"/>
      <c r="E209" s="86"/>
      <c r="F209" s="25">
        <v>31005</v>
      </c>
      <c r="G209" s="125">
        <f>SUM(G210:H211)</f>
        <v>0</v>
      </c>
      <c r="H209" s="125"/>
      <c r="I209" s="25">
        <f>SUM(I210:I211)</f>
        <v>0</v>
      </c>
      <c r="J209" s="125">
        <f>SUM(J210:K211)</f>
        <v>0</v>
      </c>
      <c r="K209" s="125"/>
    </row>
    <row r="210" spans="1:11" s="17" customFormat="1" ht="15" customHeight="1">
      <c r="A210" s="127"/>
      <c r="B210" s="86" t="s">
        <v>125</v>
      </c>
      <c r="C210" s="86"/>
      <c r="D210" s="86"/>
      <c r="E210" s="86"/>
      <c r="F210" s="25"/>
      <c r="G210" s="76"/>
      <c r="H210" s="76"/>
      <c r="I210" s="24"/>
      <c r="J210" s="76">
        <f t="shared" si="3"/>
        <v>0</v>
      </c>
      <c r="K210" s="76"/>
    </row>
    <row r="211" spans="1:11" s="17" customFormat="1" ht="15" customHeight="1">
      <c r="A211" s="128"/>
      <c r="B211" s="86"/>
      <c r="C211" s="86"/>
      <c r="D211" s="86"/>
      <c r="E211" s="86"/>
      <c r="F211" s="25"/>
      <c r="G211" s="76"/>
      <c r="H211" s="76"/>
      <c r="I211" s="24"/>
      <c r="J211" s="76">
        <f t="shared" si="3"/>
        <v>0</v>
      </c>
      <c r="K211" s="76"/>
    </row>
    <row r="212" spans="1:11" s="17" customFormat="1" ht="24" customHeight="1">
      <c r="A212" s="126">
        <v>6</v>
      </c>
      <c r="B212" s="86" t="s">
        <v>77</v>
      </c>
      <c r="C212" s="86"/>
      <c r="D212" s="86"/>
      <c r="E212" s="86"/>
      <c r="F212" s="25">
        <v>31006</v>
      </c>
      <c r="G212" s="125">
        <f>SUM(G213:H214)</f>
        <v>0</v>
      </c>
      <c r="H212" s="125"/>
      <c r="I212" s="25">
        <f>SUM(I213:I214)</f>
        <v>0</v>
      </c>
      <c r="J212" s="125">
        <f>SUM(J213:K214)</f>
        <v>0</v>
      </c>
      <c r="K212" s="125"/>
    </row>
    <row r="213" spans="1:11" s="17" customFormat="1" ht="15" customHeight="1">
      <c r="A213" s="127"/>
      <c r="B213" s="86" t="s">
        <v>125</v>
      </c>
      <c r="C213" s="86"/>
      <c r="D213" s="86"/>
      <c r="E213" s="86"/>
      <c r="F213" s="25"/>
      <c r="G213" s="76"/>
      <c r="H213" s="76"/>
      <c r="I213" s="24"/>
      <c r="J213" s="76">
        <f t="shared" si="3"/>
        <v>0</v>
      </c>
      <c r="K213" s="76"/>
    </row>
    <row r="214" spans="1:11" s="17" customFormat="1" ht="15" customHeight="1">
      <c r="A214" s="128"/>
      <c r="B214" s="86"/>
      <c r="C214" s="86"/>
      <c r="D214" s="86"/>
      <c r="E214" s="86"/>
      <c r="F214" s="25"/>
      <c r="G214" s="76"/>
      <c r="H214" s="76"/>
      <c r="I214" s="24"/>
      <c r="J214" s="76">
        <f t="shared" si="3"/>
        <v>0</v>
      </c>
      <c r="K214" s="76"/>
    </row>
    <row r="215" spans="1:11" s="17" customFormat="1" ht="24" customHeight="1">
      <c r="A215" s="126">
        <v>7</v>
      </c>
      <c r="B215" s="86" t="s">
        <v>79</v>
      </c>
      <c r="C215" s="86"/>
      <c r="D215" s="86"/>
      <c r="E215" s="86"/>
      <c r="F215" s="25">
        <v>31007</v>
      </c>
      <c r="G215" s="125">
        <f>SUM(G216:H217)</f>
        <v>0</v>
      </c>
      <c r="H215" s="125"/>
      <c r="I215" s="25">
        <f>SUM(I216:I217)</f>
        <v>0</v>
      </c>
      <c r="J215" s="125">
        <f>SUM(J216:K217)</f>
        <v>0</v>
      </c>
      <c r="K215" s="125"/>
    </row>
    <row r="216" spans="1:11" s="17" customFormat="1" ht="15" customHeight="1">
      <c r="A216" s="127"/>
      <c r="B216" s="86" t="s">
        <v>125</v>
      </c>
      <c r="C216" s="86"/>
      <c r="D216" s="86"/>
      <c r="E216" s="86"/>
      <c r="F216" s="25"/>
      <c r="G216" s="76"/>
      <c r="H216" s="76"/>
      <c r="I216" s="24"/>
      <c r="J216" s="76">
        <f t="shared" si="3"/>
        <v>0</v>
      </c>
      <c r="K216" s="76"/>
    </row>
    <row r="217" spans="1:11" s="17" customFormat="1" ht="15" customHeight="1">
      <c r="A217" s="128"/>
      <c r="B217" s="86"/>
      <c r="C217" s="86"/>
      <c r="D217" s="86"/>
      <c r="E217" s="86"/>
      <c r="F217" s="25"/>
      <c r="G217" s="76"/>
      <c r="H217" s="76"/>
      <c r="I217" s="24"/>
      <c r="J217" s="76">
        <f t="shared" si="3"/>
        <v>0</v>
      </c>
      <c r="K217" s="76"/>
    </row>
    <row r="218" spans="1:11" s="17" customFormat="1" ht="24" customHeight="1">
      <c r="A218" s="126">
        <v>8</v>
      </c>
      <c r="B218" s="86" t="s">
        <v>80</v>
      </c>
      <c r="C218" s="86"/>
      <c r="D218" s="86"/>
      <c r="E218" s="86"/>
      <c r="F218" s="25">
        <v>31008</v>
      </c>
      <c r="G218" s="125">
        <f>SUM(G219:H220)</f>
        <v>0</v>
      </c>
      <c r="H218" s="125"/>
      <c r="I218" s="25">
        <f>SUM(I219:I220)</f>
        <v>0</v>
      </c>
      <c r="J218" s="125">
        <f>SUM(J219:K220)</f>
        <v>0</v>
      </c>
      <c r="K218" s="125"/>
    </row>
    <row r="219" spans="1:11" s="17" customFormat="1" ht="15" customHeight="1">
      <c r="A219" s="127"/>
      <c r="B219" s="86" t="s">
        <v>125</v>
      </c>
      <c r="C219" s="86"/>
      <c r="D219" s="86"/>
      <c r="E219" s="86"/>
      <c r="F219" s="25"/>
      <c r="G219" s="76"/>
      <c r="H219" s="76"/>
      <c r="I219" s="24"/>
      <c r="J219" s="76">
        <f t="shared" si="3"/>
        <v>0</v>
      </c>
      <c r="K219" s="76"/>
    </row>
    <row r="220" spans="1:11" s="17" customFormat="1" ht="15" customHeight="1">
      <c r="A220" s="128"/>
      <c r="B220" s="86"/>
      <c r="C220" s="86"/>
      <c r="D220" s="86"/>
      <c r="E220" s="86"/>
      <c r="F220" s="25"/>
      <c r="G220" s="76"/>
      <c r="H220" s="76"/>
      <c r="I220" s="24"/>
      <c r="J220" s="76">
        <f t="shared" si="3"/>
        <v>0</v>
      </c>
      <c r="K220" s="76"/>
    </row>
    <row r="221" spans="1:11" s="17" customFormat="1" ht="12">
      <c r="A221" s="126">
        <v>9</v>
      </c>
      <c r="B221" s="86" t="s">
        <v>9</v>
      </c>
      <c r="C221" s="86"/>
      <c r="D221" s="86"/>
      <c r="E221" s="86"/>
      <c r="F221" s="25">
        <v>31009</v>
      </c>
      <c r="G221" s="125">
        <f>SUM(G222:H223)</f>
        <v>0</v>
      </c>
      <c r="H221" s="125"/>
      <c r="I221" s="25">
        <f>SUM(I222:I223)</f>
        <v>0</v>
      </c>
      <c r="J221" s="125">
        <f>SUM(J222:K223)</f>
        <v>0</v>
      </c>
      <c r="K221" s="125"/>
    </row>
    <row r="222" spans="1:11" s="17" customFormat="1" ht="15" customHeight="1">
      <c r="A222" s="127"/>
      <c r="B222" s="86" t="s">
        <v>125</v>
      </c>
      <c r="C222" s="86"/>
      <c r="D222" s="86"/>
      <c r="E222" s="86"/>
      <c r="F222" s="25"/>
      <c r="G222" s="76"/>
      <c r="H222" s="76"/>
      <c r="I222" s="24"/>
      <c r="J222" s="76">
        <f t="shared" si="3"/>
        <v>0</v>
      </c>
      <c r="K222" s="76"/>
    </row>
    <row r="223" spans="1:11" s="17" customFormat="1" ht="15" customHeight="1">
      <c r="A223" s="128"/>
      <c r="B223" s="86"/>
      <c r="C223" s="86"/>
      <c r="D223" s="86"/>
      <c r="E223" s="86"/>
      <c r="F223" s="25"/>
      <c r="G223" s="76"/>
      <c r="H223" s="76"/>
      <c r="I223" s="24"/>
      <c r="J223" s="76">
        <f t="shared" si="3"/>
        <v>0</v>
      </c>
      <c r="K223" s="76"/>
    </row>
    <row r="224" spans="2:7" s="30" customFormat="1" ht="12">
      <c r="B224" s="33"/>
      <c r="C224" s="33"/>
      <c r="D224" s="33"/>
      <c r="E224" s="33"/>
      <c r="F224" s="31"/>
      <c r="G224" s="31"/>
    </row>
    <row r="225" spans="1:11" s="51" customFormat="1" ht="12">
      <c r="A225" s="36"/>
      <c r="B225" s="92" t="s">
        <v>148</v>
      </c>
      <c r="C225" s="92"/>
      <c r="D225" s="92"/>
      <c r="E225" s="92"/>
      <c r="F225" s="37">
        <v>31000</v>
      </c>
      <c r="G225" s="108"/>
      <c r="H225" s="108"/>
      <c r="I225" s="36"/>
      <c r="J225" s="108">
        <f>+J221+J218+J215+J212+J209+J206+J203+J200+J199</f>
        <v>0</v>
      </c>
      <c r="K225" s="108"/>
    </row>
    <row r="226" spans="2:7" s="30" customFormat="1" ht="12">
      <c r="B226" s="33"/>
      <c r="C226" s="33"/>
      <c r="D226" s="33"/>
      <c r="E226" s="33"/>
      <c r="F226" s="31"/>
      <c r="G226" s="31"/>
    </row>
    <row r="227" spans="2:7" s="30" customFormat="1" ht="12">
      <c r="B227" s="33"/>
      <c r="C227" s="33"/>
      <c r="D227" s="20" t="s">
        <v>149</v>
      </c>
      <c r="E227" s="33"/>
      <c r="F227" s="31"/>
      <c r="G227" s="31"/>
    </row>
    <row r="228" spans="2:7" s="30" customFormat="1" ht="12">
      <c r="B228" s="33"/>
      <c r="C228" s="33"/>
      <c r="D228" s="20"/>
      <c r="E228" s="33"/>
      <c r="F228" s="31"/>
      <c r="G228" s="31"/>
    </row>
    <row r="229" spans="1:11" s="11" customFormat="1" ht="36" customHeight="1">
      <c r="A229" s="21" t="s">
        <v>92</v>
      </c>
      <c r="B229" s="81" t="s">
        <v>0</v>
      </c>
      <c r="C229" s="81"/>
      <c r="D229" s="81"/>
      <c r="E229" s="81"/>
      <c r="F229" s="21" t="s">
        <v>1</v>
      </c>
      <c r="G229" s="21" t="s">
        <v>105</v>
      </c>
      <c r="H229" s="21" t="s">
        <v>106</v>
      </c>
      <c r="I229" s="21" t="s">
        <v>213</v>
      </c>
      <c r="J229" s="72" t="s">
        <v>214</v>
      </c>
      <c r="K229" s="73"/>
    </row>
    <row r="230" spans="1:11" s="23" customFormat="1" ht="10.5">
      <c r="A230" s="22">
        <v>1</v>
      </c>
      <c r="B230" s="81">
        <v>2</v>
      </c>
      <c r="C230" s="81"/>
      <c r="D230" s="81"/>
      <c r="E230" s="81"/>
      <c r="F230" s="22">
        <v>3</v>
      </c>
      <c r="G230" s="22">
        <v>4</v>
      </c>
      <c r="H230" s="22">
        <v>5</v>
      </c>
      <c r="I230" s="22">
        <v>6</v>
      </c>
      <c r="J230" s="79" t="s">
        <v>188</v>
      </c>
      <c r="K230" s="80"/>
    </row>
    <row r="231" spans="1:11" s="17" customFormat="1" ht="24" customHeight="1">
      <c r="A231" s="24">
        <v>1</v>
      </c>
      <c r="B231" s="86" t="s">
        <v>151</v>
      </c>
      <c r="C231" s="86"/>
      <c r="D231" s="86"/>
      <c r="E231" s="86"/>
      <c r="F231" s="25" t="s">
        <v>161</v>
      </c>
      <c r="G231" s="61">
        <f>SUM(G232)</f>
        <v>0</v>
      </c>
      <c r="H231" s="61">
        <f>SUM(H232)</f>
        <v>0</v>
      </c>
      <c r="I231" s="61">
        <f>SUM(I232)</f>
        <v>0</v>
      </c>
      <c r="J231" s="76">
        <f>SUM(J232)</f>
        <v>0</v>
      </c>
      <c r="K231" s="76"/>
    </row>
    <row r="232" spans="1:11" s="17" customFormat="1" ht="15" customHeight="1">
      <c r="A232" s="24"/>
      <c r="B232" s="86"/>
      <c r="C232" s="86"/>
      <c r="D232" s="86"/>
      <c r="E232" s="86"/>
      <c r="F232" s="25"/>
      <c r="G232" s="25"/>
      <c r="H232" s="24"/>
      <c r="I232" s="24"/>
      <c r="J232" s="76">
        <f aca="true" t="shared" si="4" ref="J232:J248">+I232*H232</f>
        <v>0</v>
      </c>
      <c r="K232" s="76"/>
    </row>
    <row r="233" spans="1:11" s="17" customFormat="1" ht="12">
      <c r="A233" s="24">
        <v>2</v>
      </c>
      <c r="B233" s="86" t="s">
        <v>152</v>
      </c>
      <c r="C233" s="86"/>
      <c r="D233" s="86"/>
      <c r="E233" s="86"/>
      <c r="F233" s="25" t="s">
        <v>162</v>
      </c>
      <c r="G233" s="61">
        <f>SUM(G234)</f>
        <v>0</v>
      </c>
      <c r="H233" s="61">
        <f>SUM(H234)</f>
        <v>0</v>
      </c>
      <c r="I233" s="61">
        <f>SUM(I234)</f>
        <v>0</v>
      </c>
      <c r="J233" s="76">
        <f>SUM(J234)</f>
        <v>0</v>
      </c>
      <c r="K233" s="76"/>
    </row>
    <row r="234" spans="1:11" s="17" customFormat="1" ht="15" customHeight="1">
      <c r="A234" s="24"/>
      <c r="B234" s="86"/>
      <c r="C234" s="86"/>
      <c r="D234" s="86"/>
      <c r="E234" s="86"/>
      <c r="F234" s="25"/>
      <c r="G234" s="25"/>
      <c r="H234" s="24"/>
      <c r="I234" s="24"/>
      <c r="J234" s="76">
        <f t="shared" si="4"/>
        <v>0</v>
      </c>
      <c r="K234" s="76"/>
    </row>
    <row r="235" spans="1:11" s="17" customFormat="1" ht="12">
      <c r="A235" s="24">
        <v>3</v>
      </c>
      <c r="B235" s="86" t="s">
        <v>153</v>
      </c>
      <c r="C235" s="86"/>
      <c r="D235" s="86"/>
      <c r="E235" s="86"/>
      <c r="F235" s="25" t="s">
        <v>163</v>
      </c>
      <c r="G235" s="61">
        <f>SUM(G236)</f>
        <v>0</v>
      </c>
      <c r="H235" s="61">
        <f>SUM(H236)</f>
        <v>0</v>
      </c>
      <c r="I235" s="61">
        <f>SUM(I236)</f>
        <v>0</v>
      </c>
      <c r="J235" s="76">
        <f>SUM(J236)</f>
        <v>0</v>
      </c>
      <c r="K235" s="76"/>
    </row>
    <row r="236" spans="1:11" s="17" customFormat="1" ht="15" customHeight="1">
      <c r="A236" s="24"/>
      <c r="B236" s="86"/>
      <c r="C236" s="86"/>
      <c r="D236" s="86"/>
      <c r="E236" s="86"/>
      <c r="F236" s="25"/>
      <c r="G236" s="25"/>
      <c r="H236" s="24"/>
      <c r="I236" s="24"/>
      <c r="J236" s="76">
        <f t="shared" si="4"/>
        <v>0</v>
      </c>
      <c r="K236" s="76"/>
    </row>
    <row r="237" spans="1:11" s="17" customFormat="1" ht="12">
      <c r="A237" s="24">
        <v>4</v>
      </c>
      <c r="B237" s="86" t="s">
        <v>154</v>
      </c>
      <c r="C237" s="86"/>
      <c r="D237" s="86"/>
      <c r="E237" s="86"/>
      <c r="F237" s="25" t="s">
        <v>164</v>
      </c>
      <c r="G237" s="61">
        <f>SUM(G238)</f>
        <v>0</v>
      </c>
      <c r="H237" s="61">
        <f>SUM(H238)</f>
        <v>0</v>
      </c>
      <c r="I237" s="61">
        <f>SUM(I238)</f>
        <v>0</v>
      </c>
      <c r="J237" s="76">
        <f>SUM(J238)</f>
        <v>0</v>
      </c>
      <c r="K237" s="76"/>
    </row>
    <row r="238" spans="1:11" s="17" customFormat="1" ht="15" customHeight="1">
      <c r="A238" s="24"/>
      <c r="B238" s="86"/>
      <c r="C238" s="86"/>
      <c r="D238" s="86"/>
      <c r="E238" s="86"/>
      <c r="F238" s="25"/>
      <c r="G238" s="25"/>
      <c r="H238" s="24"/>
      <c r="I238" s="24"/>
      <c r="J238" s="76">
        <f t="shared" si="4"/>
        <v>0</v>
      </c>
      <c r="K238" s="76"/>
    </row>
    <row r="239" spans="1:11" s="17" customFormat="1" ht="12">
      <c r="A239" s="24">
        <v>5</v>
      </c>
      <c r="B239" s="86" t="s">
        <v>155</v>
      </c>
      <c r="C239" s="86"/>
      <c r="D239" s="86"/>
      <c r="E239" s="86"/>
      <c r="F239" s="25" t="s">
        <v>165</v>
      </c>
      <c r="G239" s="61">
        <f>SUM(G240)</f>
        <v>0</v>
      </c>
      <c r="H239" s="61">
        <f>SUM(H240)</f>
        <v>0</v>
      </c>
      <c r="I239" s="61">
        <f>SUM(I240)</f>
        <v>0</v>
      </c>
      <c r="J239" s="76">
        <f>SUM(J240)</f>
        <v>0</v>
      </c>
      <c r="K239" s="76"/>
    </row>
    <row r="240" spans="1:11" s="17" customFormat="1" ht="15" customHeight="1">
      <c r="A240" s="24"/>
      <c r="B240" s="86"/>
      <c r="C240" s="86"/>
      <c r="D240" s="86"/>
      <c r="E240" s="86"/>
      <c r="F240" s="25"/>
      <c r="G240" s="25"/>
      <c r="H240" s="24"/>
      <c r="I240" s="24"/>
      <c r="J240" s="76">
        <f t="shared" si="4"/>
        <v>0</v>
      </c>
      <c r="K240" s="76"/>
    </row>
    <row r="241" spans="1:11" s="17" customFormat="1" ht="43.5" customHeight="1">
      <c r="A241" s="24">
        <v>6</v>
      </c>
      <c r="B241" s="86" t="s">
        <v>156</v>
      </c>
      <c r="C241" s="86"/>
      <c r="D241" s="86"/>
      <c r="E241" s="86"/>
      <c r="F241" s="25" t="s">
        <v>166</v>
      </c>
      <c r="G241" s="61">
        <f>SUM(G242)</f>
        <v>0</v>
      </c>
      <c r="H241" s="61">
        <f>SUM(H242)</f>
        <v>0</v>
      </c>
      <c r="I241" s="61">
        <f>SUM(I242)</f>
        <v>0</v>
      </c>
      <c r="J241" s="76">
        <f>SUM(J242)</f>
        <v>0</v>
      </c>
      <c r="K241" s="76"/>
    </row>
    <row r="242" spans="1:11" s="17" customFormat="1" ht="15" customHeight="1">
      <c r="A242" s="24"/>
      <c r="B242" s="86"/>
      <c r="C242" s="86"/>
      <c r="D242" s="86"/>
      <c r="E242" s="86"/>
      <c r="F242" s="25"/>
      <c r="G242" s="25"/>
      <c r="H242" s="24"/>
      <c r="I242" s="24"/>
      <c r="J242" s="76">
        <f t="shared" si="4"/>
        <v>0</v>
      </c>
      <c r="K242" s="76"/>
    </row>
    <row r="243" spans="1:11" s="17" customFormat="1" ht="27" customHeight="1">
      <c r="A243" s="24">
        <v>7</v>
      </c>
      <c r="B243" s="86" t="s">
        <v>157</v>
      </c>
      <c r="C243" s="86"/>
      <c r="D243" s="86"/>
      <c r="E243" s="86"/>
      <c r="F243" s="25" t="s">
        <v>167</v>
      </c>
      <c r="G243" s="61">
        <f>SUM(G244)</f>
        <v>0</v>
      </c>
      <c r="H243" s="61">
        <f>SUM(H244)</f>
        <v>0</v>
      </c>
      <c r="I243" s="61">
        <f>SUM(I244)</f>
        <v>0</v>
      </c>
      <c r="J243" s="76">
        <f>SUM(J244)</f>
        <v>0</v>
      </c>
      <c r="K243" s="76"/>
    </row>
    <row r="244" spans="1:11" s="17" customFormat="1" ht="15" customHeight="1">
      <c r="A244" s="24"/>
      <c r="B244" s="86"/>
      <c r="C244" s="86"/>
      <c r="D244" s="86"/>
      <c r="E244" s="86"/>
      <c r="F244" s="25"/>
      <c r="G244" s="25"/>
      <c r="H244" s="24"/>
      <c r="I244" s="24"/>
      <c r="J244" s="76">
        <f t="shared" si="4"/>
        <v>0</v>
      </c>
      <c r="K244" s="76"/>
    </row>
    <row r="245" spans="1:11" s="17" customFormat="1" ht="24" customHeight="1">
      <c r="A245" s="24">
        <v>8</v>
      </c>
      <c r="B245" s="86" t="s">
        <v>158</v>
      </c>
      <c r="C245" s="86"/>
      <c r="D245" s="86"/>
      <c r="E245" s="86"/>
      <c r="F245" s="25" t="s">
        <v>168</v>
      </c>
      <c r="G245" s="61">
        <f>SUM(G246)</f>
        <v>0</v>
      </c>
      <c r="H245" s="61">
        <f>SUM(H246)</f>
        <v>0</v>
      </c>
      <c r="I245" s="61">
        <f>SUM(I246)</f>
        <v>0</v>
      </c>
      <c r="J245" s="76">
        <f>SUM(J246)</f>
        <v>0</v>
      </c>
      <c r="K245" s="76"/>
    </row>
    <row r="246" spans="1:11" s="17" customFormat="1" ht="15" customHeight="1">
      <c r="A246" s="24"/>
      <c r="B246" s="86"/>
      <c r="C246" s="86"/>
      <c r="D246" s="86"/>
      <c r="E246" s="86"/>
      <c r="F246" s="25"/>
      <c r="G246" s="25"/>
      <c r="H246" s="24"/>
      <c r="I246" s="24"/>
      <c r="J246" s="76">
        <f t="shared" si="4"/>
        <v>0</v>
      </c>
      <c r="K246" s="76"/>
    </row>
    <row r="247" spans="1:11" s="17" customFormat="1" ht="12">
      <c r="A247" s="24">
        <v>9</v>
      </c>
      <c r="B247" s="86" t="s">
        <v>159</v>
      </c>
      <c r="C247" s="86"/>
      <c r="D247" s="86"/>
      <c r="E247" s="86"/>
      <c r="F247" s="25" t="s">
        <v>160</v>
      </c>
      <c r="G247" s="61">
        <f>SUM(G248)</f>
        <v>0</v>
      </c>
      <c r="H247" s="61">
        <f>SUM(H248)</f>
        <v>0</v>
      </c>
      <c r="I247" s="61">
        <f>SUM(I248)</f>
        <v>0</v>
      </c>
      <c r="J247" s="76">
        <f>SUM(J248)</f>
        <v>0</v>
      </c>
      <c r="K247" s="76"/>
    </row>
    <row r="248" spans="1:11" s="17" customFormat="1" ht="15" customHeight="1">
      <c r="A248" s="24"/>
      <c r="B248" s="86"/>
      <c r="C248" s="86"/>
      <c r="D248" s="86"/>
      <c r="E248" s="86"/>
      <c r="F248" s="25"/>
      <c r="G248" s="25"/>
      <c r="H248" s="24"/>
      <c r="I248" s="24"/>
      <c r="J248" s="76">
        <f t="shared" si="4"/>
        <v>0</v>
      </c>
      <c r="K248" s="76"/>
    </row>
    <row r="249" s="17" customFormat="1" ht="10.5" customHeight="1"/>
    <row r="250" spans="1:11" s="51" customFormat="1" ht="12">
      <c r="A250" s="36"/>
      <c r="B250" s="92" t="s">
        <v>150</v>
      </c>
      <c r="C250" s="92"/>
      <c r="D250" s="92"/>
      <c r="E250" s="92"/>
      <c r="F250" s="37">
        <v>34000</v>
      </c>
      <c r="G250" s="37"/>
      <c r="H250" s="36"/>
      <c r="I250" s="36"/>
      <c r="J250" s="108">
        <f>+J247+J245+J243+J241+J239+J237+J235+J233+J231</f>
        <v>0</v>
      </c>
      <c r="K250" s="108"/>
    </row>
    <row r="251" s="17" customFormat="1" ht="12">
      <c r="A251" s="11" t="s">
        <v>169</v>
      </c>
    </row>
    <row r="252" s="17" customFormat="1" ht="12">
      <c r="A252" s="62" t="s">
        <v>170</v>
      </c>
    </row>
    <row r="253" s="17" customFormat="1" ht="12">
      <c r="A253" s="62" t="s">
        <v>171</v>
      </c>
    </row>
    <row r="254" s="17" customFormat="1" ht="12"/>
    <row r="255" s="17" customFormat="1" ht="12">
      <c r="A255" s="17" t="s">
        <v>216</v>
      </c>
    </row>
    <row r="256" s="17" customFormat="1" ht="12"/>
    <row r="257" s="17" customFormat="1" ht="12"/>
    <row r="258" s="17" customFormat="1" ht="12"/>
    <row r="259" s="17" customFormat="1" ht="12"/>
    <row r="260" s="17" customFormat="1" ht="12"/>
    <row r="261" s="17" customFormat="1" ht="12"/>
    <row r="262" s="17" customFormat="1" ht="12"/>
    <row r="263" s="17" customFormat="1" ht="12"/>
    <row r="264" s="17" customFormat="1" ht="12"/>
    <row r="265" s="17" customFormat="1" ht="12"/>
    <row r="266" s="17" customFormat="1" ht="12"/>
    <row r="267" s="17" customFormat="1" ht="12"/>
    <row r="268" s="17" customFormat="1" ht="12"/>
    <row r="269" s="17" customFormat="1" ht="12"/>
    <row r="270" s="17" customFormat="1" ht="12"/>
    <row r="271" s="17" customFormat="1" ht="12"/>
    <row r="272" s="17" customFormat="1" ht="12"/>
    <row r="273" s="17" customFormat="1" ht="12"/>
    <row r="274" s="17" customFormat="1" ht="12"/>
    <row r="275" s="17" customFormat="1" ht="12"/>
  </sheetData>
  <sheetProtection/>
  <mergeCells count="446">
    <mergeCell ref="F5:I5"/>
    <mergeCell ref="J248:K248"/>
    <mergeCell ref="B242:E242"/>
    <mergeCell ref="B244:E244"/>
    <mergeCell ref="J237:K237"/>
    <mergeCell ref="J239:K239"/>
    <mergeCell ref="J241:K241"/>
    <mergeCell ref="J243:K243"/>
    <mergeCell ref="J245:K245"/>
    <mergeCell ref="J247:K247"/>
    <mergeCell ref="J238:K238"/>
    <mergeCell ref="J240:K240"/>
    <mergeCell ref="J242:K242"/>
    <mergeCell ref="J244:K244"/>
    <mergeCell ref="J246:K246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G215:H215"/>
    <mergeCell ref="G218:H218"/>
    <mergeCell ref="G221:H221"/>
    <mergeCell ref="G201:H201"/>
    <mergeCell ref="G202:H202"/>
    <mergeCell ref="G204:H204"/>
    <mergeCell ref="G207:H207"/>
    <mergeCell ref="G208:H208"/>
    <mergeCell ref="G210:H210"/>
    <mergeCell ref="G211:H211"/>
    <mergeCell ref="G213:H213"/>
    <mergeCell ref="G214:H214"/>
    <mergeCell ref="G199:H199"/>
    <mergeCell ref="G200:H200"/>
    <mergeCell ref="G203:H203"/>
    <mergeCell ref="G206:H206"/>
    <mergeCell ref="G209:H209"/>
    <mergeCell ref="G212:H212"/>
    <mergeCell ref="B250:E250"/>
    <mergeCell ref="J250:K250"/>
    <mergeCell ref="B201:E201"/>
    <mergeCell ref="B202:E202"/>
    <mergeCell ref="B204:E204"/>
    <mergeCell ref="B205:E205"/>
    <mergeCell ref="B207:E207"/>
    <mergeCell ref="B208:E208"/>
    <mergeCell ref="B210:E210"/>
    <mergeCell ref="B211:E211"/>
    <mergeCell ref="J208:K208"/>
    <mergeCell ref="J210:K210"/>
    <mergeCell ref="J211:K211"/>
    <mergeCell ref="J213:K213"/>
    <mergeCell ref="B248:E248"/>
    <mergeCell ref="B238:E238"/>
    <mergeCell ref="J199:K199"/>
    <mergeCell ref="J200:K200"/>
    <mergeCell ref="J203:K203"/>
    <mergeCell ref="J206:K206"/>
    <mergeCell ref="J209:K209"/>
    <mergeCell ref="J212:K212"/>
    <mergeCell ref="J215:K215"/>
    <mergeCell ref="J218:K218"/>
    <mergeCell ref="J214:K214"/>
    <mergeCell ref="G193:H193"/>
    <mergeCell ref="J193:K193"/>
    <mergeCell ref="J191:K191"/>
    <mergeCell ref="G205:H205"/>
    <mergeCell ref="J205:K205"/>
    <mergeCell ref="J201:K201"/>
    <mergeCell ref="J202:K202"/>
    <mergeCell ref="J204:K204"/>
    <mergeCell ref="J207:K207"/>
    <mergeCell ref="G197:H197"/>
    <mergeCell ref="J197:K197"/>
    <mergeCell ref="B198:E198"/>
    <mergeCell ref="G198:H198"/>
    <mergeCell ref="J198:K198"/>
    <mergeCell ref="G186:H186"/>
    <mergeCell ref="J186:K186"/>
    <mergeCell ref="B187:E187"/>
    <mergeCell ref="G187:H187"/>
    <mergeCell ref="J187:K187"/>
    <mergeCell ref="G188:H188"/>
    <mergeCell ref="G189:H189"/>
    <mergeCell ref="J188:K188"/>
    <mergeCell ref="J189:K189"/>
    <mergeCell ref="B176:E176"/>
    <mergeCell ref="B177:E177"/>
    <mergeCell ref="G172:H172"/>
    <mergeCell ref="J172:K172"/>
    <mergeCell ref="G173:H173"/>
    <mergeCell ref="J173:K173"/>
    <mergeCell ref="B168:E168"/>
    <mergeCell ref="J168:K168"/>
    <mergeCell ref="J174:K174"/>
    <mergeCell ref="G174:H174"/>
    <mergeCell ref="B157:E157"/>
    <mergeCell ref="B159:E159"/>
    <mergeCell ref="B161:E161"/>
    <mergeCell ref="B164:E164"/>
    <mergeCell ref="B158:E158"/>
    <mergeCell ref="J142:K142"/>
    <mergeCell ref="B144:E144"/>
    <mergeCell ref="G144:H144"/>
    <mergeCell ref="J144:K144"/>
    <mergeCell ref="B145:E145"/>
    <mergeCell ref="G145:H145"/>
    <mergeCell ref="J145:K145"/>
    <mergeCell ref="G156:K156"/>
    <mergeCell ref="G155:K155"/>
    <mergeCell ref="A155:A157"/>
    <mergeCell ref="A158:A160"/>
    <mergeCell ref="A161:A163"/>
    <mergeCell ref="A164:A166"/>
    <mergeCell ref="G166:K166"/>
    <mergeCell ref="B160:E160"/>
    <mergeCell ref="B162:E162"/>
    <mergeCell ref="B163:E163"/>
    <mergeCell ref="G160:K160"/>
    <mergeCell ref="G162:K162"/>
    <mergeCell ref="G163:K163"/>
    <mergeCell ref="G165:K165"/>
    <mergeCell ref="B166:E166"/>
    <mergeCell ref="G164:K164"/>
    <mergeCell ref="G158:K158"/>
    <mergeCell ref="G161:K161"/>
    <mergeCell ref="G146:H146"/>
    <mergeCell ref="J146:K146"/>
    <mergeCell ref="G157:K157"/>
    <mergeCell ref="G159:K159"/>
    <mergeCell ref="B149:E149"/>
    <mergeCell ref="G138:H138"/>
    <mergeCell ref="J138:K138"/>
    <mergeCell ref="B153:E153"/>
    <mergeCell ref="G140:H140"/>
    <mergeCell ref="J140:K140"/>
    <mergeCell ref="B146:E146"/>
    <mergeCell ref="B138:E138"/>
    <mergeCell ref="B140:E140"/>
    <mergeCell ref="B141:E141"/>
    <mergeCell ref="B154:E154"/>
    <mergeCell ref="G141:H141"/>
    <mergeCell ref="J141:K141"/>
    <mergeCell ref="G153:K153"/>
    <mergeCell ref="G154:K154"/>
    <mergeCell ref="B150:E150"/>
    <mergeCell ref="B151:E151"/>
    <mergeCell ref="B147:E147"/>
    <mergeCell ref="G147:H147"/>
    <mergeCell ref="J147:K147"/>
    <mergeCell ref="B142:E142"/>
    <mergeCell ref="G142:H142"/>
    <mergeCell ref="G136:H136"/>
    <mergeCell ref="J136:K136"/>
    <mergeCell ref="B137:E137"/>
    <mergeCell ref="G137:H137"/>
    <mergeCell ref="J137:K137"/>
    <mergeCell ref="G128:H128"/>
    <mergeCell ref="G129:H129"/>
    <mergeCell ref="G132:H132"/>
    <mergeCell ref="G133:H133"/>
    <mergeCell ref="G131:H131"/>
    <mergeCell ref="J131:K131"/>
    <mergeCell ref="B134:E134"/>
    <mergeCell ref="B133:E133"/>
    <mergeCell ref="G134:H134"/>
    <mergeCell ref="J133:K133"/>
    <mergeCell ref="J134:K134"/>
    <mergeCell ref="J132:K132"/>
    <mergeCell ref="B128:E128"/>
    <mergeCell ref="G126:H126"/>
    <mergeCell ref="J126:K126"/>
    <mergeCell ref="G127:H127"/>
    <mergeCell ref="J127:K127"/>
    <mergeCell ref="B129:E129"/>
    <mergeCell ref="J128:K128"/>
    <mergeCell ref="J129:K129"/>
    <mergeCell ref="B131:E131"/>
    <mergeCell ref="J115:K115"/>
    <mergeCell ref="J116:K116"/>
    <mergeCell ref="J117:K117"/>
    <mergeCell ref="J122:K122"/>
    <mergeCell ref="J119:K119"/>
    <mergeCell ref="A109:A111"/>
    <mergeCell ref="A112:A114"/>
    <mergeCell ref="A115:A117"/>
    <mergeCell ref="A119:A120"/>
    <mergeCell ref="B122:E122"/>
    <mergeCell ref="G106:H106"/>
    <mergeCell ref="G103:H103"/>
    <mergeCell ref="G104:H104"/>
    <mergeCell ref="G105:H105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22:H122"/>
    <mergeCell ref="G119:H119"/>
    <mergeCell ref="B109:E109"/>
    <mergeCell ref="B110:E110"/>
    <mergeCell ref="B102:E102"/>
    <mergeCell ref="G102:H102"/>
    <mergeCell ref="J102:K102"/>
    <mergeCell ref="B104:E104"/>
    <mergeCell ref="A103:A105"/>
    <mergeCell ref="J104:K104"/>
    <mergeCell ref="J105:K105"/>
    <mergeCell ref="J103:K103"/>
    <mergeCell ref="A106:A108"/>
    <mergeCell ref="B106:E106"/>
    <mergeCell ref="B103:E103"/>
    <mergeCell ref="B105:E105"/>
    <mergeCell ref="B107:E107"/>
    <mergeCell ref="B108:E108"/>
    <mergeCell ref="B90:E90"/>
    <mergeCell ref="B91:E91"/>
    <mergeCell ref="B92:E92"/>
    <mergeCell ref="B93:E93"/>
    <mergeCell ref="J90:K90"/>
    <mergeCell ref="J91:K91"/>
    <mergeCell ref="J92:K92"/>
    <mergeCell ref="J93:K93"/>
    <mergeCell ref="J70:K70"/>
    <mergeCell ref="B101:E101"/>
    <mergeCell ref="G101:H101"/>
    <mergeCell ref="J101:K101"/>
    <mergeCell ref="B94:E94"/>
    <mergeCell ref="J94:K94"/>
    <mergeCell ref="B97:E97"/>
    <mergeCell ref="J97:K97"/>
    <mergeCell ref="B95:E95"/>
    <mergeCell ref="B96:E96"/>
    <mergeCell ref="B78:E78"/>
    <mergeCell ref="B79:E79"/>
    <mergeCell ref="B86:E86"/>
    <mergeCell ref="B74:E74"/>
    <mergeCell ref="B82:E82"/>
    <mergeCell ref="B84:E84"/>
    <mergeCell ref="B80:E80"/>
    <mergeCell ref="B81:E81"/>
    <mergeCell ref="J74:K74"/>
    <mergeCell ref="J72:K72"/>
    <mergeCell ref="B67:E67"/>
    <mergeCell ref="B68:E68"/>
    <mergeCell ref="B72:E72"/>
    <mergeCell ref="B69:E69"/>
    <mergeCell ref="B70:E70"/>
    <mergeCell ref="J67:K67"/>
    <mergeCell ref="J68:K68"/>
    <mergeCell ref="J69:K69"/>
    <mergeCell ref="G56:H56"/>
    <mergeCell ref="G57:H57"/>
    <mergeCell ref="J56:K56"/>
    <mergeCell ref="J57:K57"/>
    <mergeCell ref="B65:E65"/>
    <mergeCell ref="J65:K65"/>
    <mergeCell ref="B66:E66"/>
    <mergeCell ref="J66:K66"/>
    <mergeCell ref="B61:E61"/>
    <mergeCell ref="G61:H61"/>
    <mergeCell ref="J61:K61"/>
    <mergeCell ref="J59:K59"/>
    <mergeCell ref="B59:E59"/>
    <mergeCell ref="B56:E56"/>
    <mergeCell ref="B57:E57"/>
    <mergeCell ref="J37:K37"/>
    <mergeCell ref="J38:K38"/>
    <mergeCell ref="J39:K39"/>
    <mergeCell ref="J40:K40"/>
    <mergeCell ref="B54:E54"/>
    <mergeCell ref="G54:H54"/>
    <mergeCell ref="J54:K54"/>
    <mergeCell ref="B55:E55"/>
    <mergeCell ref="G55:H55"/>
    <mergeCell ref="J55:K55"/>
    <mergeCell ref="B45:E45"/>
    <mergeCell ref="J45:K45"/>
    <mergeCell ref="B49:E49"/>
    <mergeCell ref="J49:K49"/>
    <mergeCell ref="B50:E50"/>
    <mergeCell ref="J50:K50"/>
    <mergeCell ref="B51:E51"/>
    <mergeCell ref="J51:K51"/>
    <mergeCell ref="B34:E34"/>
    <mergeCell ref="J34:K34"/>
    <mergeCell ref="J43:K43"/>
    <mergeCell ref="B43:E43"/>
    <mergeCell ref="B37:E37"/>
    <mergeCell ref="B38:E38"/>
    <mergeCell ref="B39:E39"/>
    <mergeCell ref="B40:E40"/>
    <mergeCell ref="J23:K23"/>
    <mergeCell ref="J35:K35"/>
    <mergeCell ref="J36:K36"/>
    <mergeCell ref="B29:E29"/>
    <mergeCell ref="G29:H29"/>
    <mergeCell ref="J29:K29"/>
    <mergeCell ref="B36:E36"/>
    <mergeCell ref="B35:E35"/>
    <mergeCell ref="B33:E33"/>
    <mergeCell ref="J33:K33"/>
    <mergeCell ref="G24:H24"/>
    <mergeCell ref="J24:K24"/>
    <mergeCell ref="G25:H25"/>
    <mergeCell ref="J25:K25"/>
    <mergeCell ref="J27:K27"/>
    <mergeCell ref="B233:E233"/>
    <mergeCell ref="B237:E237"/>
    <mergeCell ref="B241:E241"/>
    <mergeCell ref="B212:E212"/>
    <mergeCell ref="B225:E225"/>
    <mergeCell ref="B213:E213"/>
    <mergeCell ref="B214:E214"/>
    <mergeCell ref="B216:E216"/>
    <mergeCell ref="B217:E217"/>
    <mergeCell ref="B235:E235"/>
    <mergeCell ref="B239:E239"/>
    <mergeCell ref="B246:E246"/>
    <mergeCell ref="B240:E240"/>
    <mergeCell ref="B236:E236"/>
    <mergeCell ref="B247:E247"/>
    <mergeCell ref="B243:E243"/>
    <mergeCell ref="B245:E245"/>
    <mergeCell ref="B218:E218"/>
    <mergeCell ref="B231:E231"/>
    <mergeCell ref="B232:E232"/>
    <mergeCell ref="B234:E234"/>
    <mergeCell ref="B219:E219"/>
    <mergeCell ref="B220:E220"/>
    <mergeCell ref="B222:E222"/>
    <mergeCell ref="B223:E223"/>
    <mergeCell ref="B229:E229"/>
    <mergeCell ref="B230:E230"/>
    <mergeCell ref="B26:E26"/>
    <mergeCell ref="B25:E25"/>
    <mergeCell ref="B27:E27"/>
    <mergeCell ref="B15:E15"/>
    <mergeCell ref="B16:E16"/>
    <mergeCell ref="B17:E17"/>
    <mergeCell ref="B24:E24"/>
    <mergeCell ref="A22:K22"/>
    <mergeCell ref="B23:E23"/>
    <mergeCell ref="G23:H23"/>
    <mergeCell ref="J14:K14"/>
    <mergeCell ref="J15:K15"/>
    <mergeCell ref="J16:K16"/>
    <mergeCell ref="B20:E20"/>
    <mergeCell ref="B14:E14"/>
    <mergeCell ref="G14:H14"/>
    <mergeCell ref="G15:H15"/>
    <mergeCell ref="G16:H16"/>
    <mergeCell ref="G17:H17"/>
    <mergeCell ref="J17:K17"/>
    <mergeCell ref="J19:K19"/>
    <mergeCell ref="J20:K20"/>
    <mergeCell ref="J21:K21"/>
    <mergeCell ref="A18:K18"/>
    <mergeCell ref="B21:E21"/>
    <mergeCell ref="B19:E19"/>
    <mergeCell ref="J26:K26"/>
    <mergeCell ref="B111:E111"/>
    <mergeCell ref="B113:E113"/>
    <mergeCell ref="B114:E114"/>
    <mergeCell ref="J106:K106"/>
    <mergeCell ref="J107:K107"/>
    <mergeCell ref="J108:K108"/>
    <mergeCell ref="J109:K109"/>
    <mergeCell ref="J110:K110"/>
    <mergeCell ref="J111:K111"/>
    <mergeCell ref="B209:E209"/>
    <mergeCell ref="B221:E221"/>
    <mergeCell ref="B215:E215"/>
    <mergeCell ref="B127:E127"/>
    <mergeCell ref="B132:E132"/>
    <mergeCell ref="B156:E156"/>
    <mergeCell ref="B165:E165"/>
    <mergeCell ref="B183:E183"/>
    <mergeCell ref="B188:E188"/>
    <mergeCell ref="B174:E174"/>
    <mergeCell ref="B178:E178"/>
    <mergeCell ref="B189:E189"/>
    <mergeCell ref="B191:E191"/>
    <mergeCell ref="B203:E203"/>
    <mergeCell ref="B181:E181"/>
    <mergeCell ref="B197:E197"/>
    <mergeCell ref="B206:E206"/>
    <mergeCell ref="B199:E199"/>
    <mergeCell ref="B200:E200"/>
    <mergeCell ref="B136:E136"/>
    <mergeCell ref="B172:E172"/>
    <mergeCell ref="B173:E173"/>
    <mergeCell ref="B193:E193"/>
    <mergeCell ref="B182:E182"/>
    <mergeCell ref="B186:E186"/>
    <mergeCell ref="B155:E155"/>
    <mergeCell ref="A94:A96"/>
    <mergeCell ref="A97:A99"/>
    <mergeCell ref="B98:E98"/>
    <mergeCell ref="J98:K98"/>
    <mergeCell ref="B99:E99"/>
    <mergeCell ref="J99:K99"/>
    <mergeCell ref="J95:K95"/>
    <mergeCell ref="J96:K96"/>
    <mergeCell ref="J112:K112"/>
    <mergeCell ref="J113:K113"/>
    <mergeCell ref="J114:K114"/>
    <mergeCell ref="B126:E126"/>
    <mergeCell ref="B116:E116"/>
    <mergeCell ref="B117:E117"/>
    <mergeCell ref="B120:E120"/>
    <mergeCell ref="B112:E112"/>
    <mergeCell ref="B115:E115"/>
    <mergeCell ref="B119:E119"/>
    <mergeCell ref="G223:H223"/>
    <mergeCell ref="J223:K223"/>
    <mergeCell ref="J232:K232"/>
    <mergeCell ref="J234:K234"/>
    <mergeCell ref="G225:H225"/>
    <mergeCell ref="J225:K225"/>
    <mergeCell ref="J229:K229"/>
    <mergeCell ref="J230:K230"/>
    <mergeCell ref="J236:K236"/>
    <mergeCell ref="J231:K231"/>
    <mergeCell ref="J233:K233"/>
    <mergeCell ref="J235:K235"/>
    <mergeCell ref="G216:H216"/>
    <mergeCell ref="J216:K216"/>
    <mergeCell ref="G217:H217"/>
    <mergeCell ref="J217:K217"/>
    <mergeCell ref="G222:H222"/>
    <mergeCell ref="J222:K222"/>
    <mergeCell ref="G219:H219"/>
    <mergeCell ref="J219:K219"/>
    <mergeCell ref="G220:H220"/>
    <mergeCell ref="J220:K220"/>
    <mergeCell ref="J221:K221"/>
  </mergeCells>
  <printOptions horizontalCentered="1"/>
  <pageMargins left="0.5905511811023623" right="0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118"/>
  <sheetViews>
    <sheetView tabSelected="1" zoomScalePageLayoutView="0" workbookViewId="0" topLeftCell="A1">
      <selection activeCell="K41" sqref="K41"/>
    </sheetView>
  </sheetViews>
  <sheetFormatPr defaultColWidth="9.00390625" defaultRowHeight="12.75"/>
  <cols>
    <col min="4" max="4" width="25.75390625" style="0" customWidth="1"/>
    <col min="5" max="5" width="10.625" style="0" customWidth="1"/>
  </cols>
  <sheetData>
    <row r="7" s="1" customFormat="1" ht="12">
      <c r="D7" s="1" t="s">
        <v>84</v>
      </c>
    </row>
    <row r="8" spans="1:5" s="1" customFormat="1" ht="12">
      <c r="A8" s="141" t="s">
        <v>85</v>
      </c>
      <c r="B8" s="141"/>
      <c r="C8" s="141"/>
      <c r="D8" s="141"/>
      <c r="E8" s="141"/>
    </row>
    <row r="9" spans="1:5" s="1" customFormat="1" ht="14.25">
      <c r="A9" s="7"/>
      <c r="B9" s="7"/>
      <c r="C9" s="7"/>
      <c r="D9" s="9" t="s">
        <v>86</v>
      </c>
      <c r="E9" s="7"/>
    </row>
    <row r="10" spans="1:5" s="1" customFormat="1" ht="12">
      <c r="A10" s="7"/>
      <c r="B10" s="7"/>
      <c r="C10" s="7" t="s">
        <v>87</v>
      </c>
      <c r="D10" s="10" t="s">
        <v>88</v>
      </c>
      <c r="E10" s="7"/>
    </row>
    <row r="11" spans="1:5" s="1" customFormat="1" ht="12">
      <c r="A11" s="7"/>
      <c r="B11" s="7"/>
      <c r="C11" s="7"/>
      <c r="D11" s="10"/>
      <c r="E11" s="7"/>
    </row>
    <row r="12" s="1" customFormat="1" ht="12"/>
    <row r="13" spans="1:5" s="1" customFormat="1" ht="12">
      <c r="A13" s="142" t="s">
        <v>0</v>
      </c>
      <c r="B13" s="142"/>
      <c r="C13" s="142"/>
      <c r="D13" s="142"/>
      <c r="E13" s="143" t="s">
        <v>1</v>
      </c>
    </row>
    <row r="14" spans="1:5" s="1" customFormat="1" ht="12">
      <c r="A14" s="142"/>
      <c r="B14" s="142"/>
      <c r="C14" s="142"/>
      <c r="D14" s="142"/>
      <c r="E14" s="143"/>
    </row>
    <row r="15" spans="1:5" s="1" customFormat="1" ht="12">
      <c r="A15" s="142"/>
      <c r="B15" s="142"/>
      <c r="C15" s="142"/>
      <c r="D15" s="142"/>
      <c r="E15" s="143"/>
    </row>
    <row r="16" spans="1:5" s="4" customFormat="1" ht="12">
      <c r="A16" s="142">
        <v>1</v>
      </c>
      <c r="B16" s="142"/>
      <c r="C16" s="142"/>
      <c r="D16" s="142"/>
      <c r="E16" s="8">
        <v>7</v>
      </c>
    </row>
    <row r="17" spans="1:5" s="4" customFormat="1" ht="12">
      <c r="A17" s="10" t="s">
        <v>89</v>
      </c>
      <c r="B17" s="8"/>
      <c r="C17" s="8"/>
      <c r="D17" s="8"/>
      <c r="E17" s="8"/>
    </row>
    <row r="18" spans="1:5" s="1" customFormat="1" ht="12">
      <c r="A18" s="140" t="s">
        <v>2</v>
      </c>
      <c r="B18" s="140"/>
      <c r="C18" s="140"/>
      <c r="D18" s="140"/>
      <c r="E18" s="3">
        <v>21201</v>
      </c>
    </row>
    <row r="19" spans="1:5" s="1" customFormat="1" ht="12">
      <c r="A19" s="129" t="s">
        <v>3</v>
      </c>
      <c r="B19" s="130"/>
      <c r="C19" s="130"/>
      <c r="D19" s="131"/>
      <c r="E19" s="3">
        <v>21202</v>
      </c>
    </row>
    <row r="20" spans="1:5" s="1" customFormat="1" ht="12">
      <c r="A20" s="129" t="s">
        <v>4</v>
      </c>
      <c r="B20" s="130"/>
      <c r="C20" s="130"/>
      <c r="D20" s="131"/>
      <c r="E20" s="3">
        <v>21203</v>
      </c>
    </row>
    <row r="21" spans="1:5" s="1" customFormat="1" ht="12">
      <c r="A21" s="129" t="s">
        <v>58</v>
      </c>
      <c r="B21" s="130"/>
      <c r="C21" s="130"/>
      <c r="D21" s="131"/>
      <c r="E21" s="3">
        <v>21204</v>
      </c>
    </row>
    <row r="22" spans="1:5" s="1" customFormat="1" ht="12">
      <c r="A22" s="129" t="s">
        <v>5</v>
      </c>
      <c r="B22" s="130"/>
      <c r="C22" s="130"/>
      <c r="D22" s="131"/>
      <c r="E22" s="3">
        <v>21205</v>
      </c>
    </row>
    <row r="23" spans="1:5" s="6" customFormat="1" ht="12">
      <c r="A23" s="132" t="s">
        <v>56</v>
      </c>
      <c r="B23" s="133"/>
      <c r="C23" s="133"/>
      <c r="D23" s="134"/>
      <c r="E23" s="138">
        <v>21300</v>
      </c>
    </row>
    <row r="24" spans="1:5" s="6" customFormat="1" ht="12">
      <c r="A24" s="135"/>
      <c r="B24" s="136"/>
      <c r="C24" s="136"/>
      <c r="D24" s="137"/>
      <c r="E24" s="139"/>
    </row>
    <row r="25" spans="1:5" s="6" customFormat="1" ht="12">
      <c r="A25" s="132" t="s">
        <v>57</v>
      </c>
      <c r="B25" s="133"/>
      <c r="C25" s="133"/>
      <c r="D25" s="134"/>
      <c r="E25" s="138">
        <v>22000</v>
      </c>
    </row>
    <row r="26" spans="1:5" s="5" customFormat="1" ht="12">
      <c r="A26" s="135"/>
      <c r="B26" s="136"/>
      <c r="C26" s="136"/>
      <c r="D26" s="137"/>
      <c r="E26" s="139"/>
    </row>
    <row r="27" spans="1:5" s="5" customFormat="1" ht="12">
      <c r="A27" s="132" t="s">
        <v>6</v>
      </c>
      <c r="B27" s="133"/>
      <c r="C27" s="133"/>
      <c r="D27" s="134"/>
      <c r="E27" s="138">
        <v>22100</v>
      </c>
    </row>
    <row r="28" spans="1:5" s="5" customFormat="1" ht="12">
      <c r="A28" s="135"/>
      <c r="B28" s="136"/>
      <c r="C28" s="136"/>
      <c r="D28" s="137"/>
      <c r="E28" s="139"/>
    </row>
    <row r="29" spans="1:5" s="2" customFormat="1" ht="12">
      <c r="A29" s="129" t="s">
        <v>7</v>
      </c>
      <c r="B29" s="130"/>
      <c r="C29" s="130"/>
      <c r="D29" s="131"/>
      <c r="E29" s="3">
        <v>22101</v>
      </c>
    </row>
    <row r="30" spans="1:5" s="2" customFormat="1" ht="12">
      <c r="A30" s="129" t="s">
        <v>8</v>
      </c>
      <c r="B30" s="130"/>
      <c r="C30" s="130"/>
      <c r="D30" s="131"/>
      <c r="E30" s="3">
        <v>22102</v>
      </c>
    </row>
    <row r="31" spans="1:5" s="2" customFormat="1" ht="12">
      <c r="A31" s="129" t="s">
        <v>59</v>
      </c>
      <c r="B31" s="130"/>
      <c r="C31" s="130"/>
      <c r="D31" s="131"/>
      <c r="E31" s="3">
        <v>22103</v>
      </c>
    </row>
    <row r="32" spans="1:5" s="2" customFormat="1" ht="12">
      <c r="A32" s="129" t="s">
        <v>60</v>
      </c>
      <c r="B32" s="130"/>
      <c r="C32" s="130"/>
      <c r="D32" s="131"/>
      <c r="E32" s="3">
        <v>22104</v>
      </c>
    </row>
    <row r="33" spans="1:5" s="2" customFormat="1" ht="12">
      <c r="A33" s="129" t="s">
        <v>61</v>
      </c>
      <c r="B33" s="130"/>
      <c r="C33" s="130"/>
      <c r="D33" s="131"/>
      <c r="E33" s="3">
        <v>22105</v>
      </c>
    </row>
    <row r="34" spans="1:5" s="2" customFormat="1" ht="12">
      <c r="A34" s="129" t="s">
        <v>62</v>
      </c>
      <c r="B34" s="130"/>
      <c r="C34" s="130"/>
      <c r="D34" s="131"/>
      <c r="E34" s="3">
        <v>22106</v>
      </c>
    </row>
    <row r="35" spans="1:5" s="2" customFormat="1" ht="12">
      <c r="A35" s="129" t="s">
        <v>43</v>
      </c>
      <c r="B35" s="130"/>
      <c r="C35" s="130"/>
      <c r="D35" s="131"/>
      <c r="E35" s="3">
        <v>22107</v>
      </c>
    </row>
    <row r="36" spans="1:5" s="5" customFormat="1" ht="12">
      <c r="A36" s="132" t="s">
        <v>63</v>
      </c>
      <c r="B36" s="133"/>
      <c r="C36" s="133"/>
      <c r="D36" s="134"/>
      <c r="E36" s="138">
        <v>22200</v>
      </c>
    </row>
    <row r="37" spans="1:5" s="5" customFormat="1" ht="12">
      <c r="A37" s="135"/>
      <c r="B37" s="136"/>
      <c r="C37" s="136"/>
      <c r="D37" s="137"/>
      <c r="E37" s="139"/>
    </row>
    <row r="38" spans="1:5" s="2" customFormat="1" ht="12">
      <c r="A38" s="129" t="s">
        <v>10</v>
      </c>
      <c r="B38" s="130"/>
      <c r="C38" s="130"/>
      <c r="D38" s="131"/>
      <c r="E38" s="3">
        <v>22201</v>
      </c>
    </row>
    <row r="39" spans="1:5" s="2" customFormat="1" ht="12">
      <c r="A39" s="129" t="s">
        <v>11</v>
      </c>
      <c r="B39" s="130"/>
      <c r="C39" s="130"/>
      <c r="D39" s="131"/>
      <c r="E39" s="3">
        <v>22202</v>
      </c>
    </row>
    <row r="40" spans="1:5" s="2" customFormat="1" ht="12">
      <c r="A40" s="129" t="s">
        <v>12</v>
      </c>
      <c r="B40" s="130"/>
      <c r="C40" s="130"/>
      <c r="D40" s="131"/>
      <c r="E40" s="3">
        <v>22203</v>
      </c>
    </row>
    <row r="41" spans="1:5" s="2" customFormat="1" ht="12">
      <c r="A41" s="129" t="s">
        <v>13</v>
      </c>
      <c r="B41" s="130"/>
      <c r="C41" s="130"/>
      <c r="D41" s="131"/>
      <c r="E41" s="3">
        <v>22204</v>
      </c>
    </row>
    <row r="42" spans="1:5" s="5" customFormat="1" ht="12">
      <c r="A42" s="132" t="s">
        <v>14</v>
      </c>
      <c r="B42" s="133"/>
      <c r="C42" s="133"/>
      <c r="D42" s="134"/>
      <c r="E42" s="138">
        <v>22300</v>
      </c>
    </row>
    <row r="43" spans="1:5" s="5" customFormat="1" ht="12">
      <c r="A43" s="135"/>
      <c r="B43" s="136"/>
      <c r="C43" s="136"/>
      <c r="D43" s="137"/>
      <c r="E43" s="139"/>
    </row>
    <row r="44" spans="1:5" s="2" customFormat="1" ht="12">
      <c r="A44" s="129" t="s">
        <v>15</v>
      </c>
      <c r="B44" s="130"/>
      <c r="C44" s="130"/>
      <c r="D44" s="131"/>
      <c r="E44" s="3">
        <v>22301</v>
      </c>
    </row>
    <row r="45" spans="1:5" s="2" customFormat="1" ht="12">
      <c r="A45" s="129" t="s">
        <v>16</v>
      </c>
      <c r="B45" s="130"/>
      <c r="C45" s="130"/>
      <c r="D45" s="131"/>
      <c r="E45" s="3">
        <v>22302</v>
      </c>
    </row>
    <row r="46" spans="1:5" s="2" customFormat="1" ht="12">
      <c r="A46" s="129" t="s">
        <v>64</v>
      </c>
      <c r="B46" s="130"/>
      <c r="C46" s="130"/>
      <c r="D46" s="131"/>
      <c r="E46" s="3">
        <v>22303</v>
      </c>
    </row>
    <row r="47" spans="1:5" s="2" customFormat="1" ht="12">
      <c r="A47" s="129" t="s">
        <v>65</v>
      </c>
      <c r="B47" s="130"/>
      <c r="C47" s="130"/>
      <c r="D47" s="131"/>
      <c r="E47" s="3">
        <v>22304</v>
      </c>
    </row>
    <row r="48" spans="1:5" s="2" customFormat="1" ht="12">
      <c r="A48" s="129" t="s">
        <v>9</v>
      </c>
      <c r="B48" s="130"/>
      <c r="C48" s="130"/>
      <c r="D48" s="131"/>
      <c r="E48" s="3">
        <v>22305</v>
      </c>
    </row>
    <row r="49" spans="1:5" s="5" customFormat="1" ht="12">
      <c r="A49" s="132" t="s">
        <v>17</v>
      </c>
      <c r="B49" s="133"/>
      <c r="C49" s="133"/>
      <c r="D49" s="134"/>
      <c r="E49" s="138">
        <v>22400</v>
      </c>
    </row>
    <row r="50" spans="1:5" s="5" customFormat="1" ht="12">
      <c r="A50" s="135"/>
      <c r="B50" s="136"/>
      <c r="C50" s="136"/>
      <c r="D50" s="137"/>
      <c r="E50" s="139"/>
    </row>
    <row r="51" spans="1:5" s="2" customFormat="1" ht="12">
      <c r="A51" s="129" t="s">
        <v>18</v>
      </c>
      <c r="B51" s="130"/>
      <c r="C51" s="130"/>
      <c r="D51" s="131"/>
      <c r="E51" s="3">
        <v>22401</v>
      </c>
    </row>
    <row r="52" spans="1:5" s="2" customFormat="1" ht="12">
      <c r="A52" s="129" t="s">
        <v>19</v>
      </c>
      <c r="B52" s="130"/>
      <c r="C52" s="130"/>
      <c r="D52" s="131"/>
      <c r="E52" s="3">
        <v>22402</v>
      </c>
    </row>
    <row r="53" spans="1:5" s="2" customFormat="1" ht="12">
      <c r="A53" s="129" t="s">
        <v>20</v>
      </c>
      <c r="B53" s="130"/>
      <c r="C53" s="130"/>
      <c r="D53" s="131"/>
      <c r="E53" s="3">
        <v>22403</v>
      </c>
    </row>
    <row r="54" spans="1:5" s="2" customFormat="1" ht="12">
      <c r="A54" s="129" t="s">
        <v>9</v>
      </c>
      <c r="B54" s="130"/>
      <c r="C54" s="130"/>
      <c r="D54" s="131"/>
      <c r="E54" s="3">
        <v>22404</v>
      </c>
    </row>
    <row r="55" spans="1:5" s="5" customFormat="1" ht="12">
      <c r="A55" s="132" t="s">
        <v>66</v>
      </c>
      <c r="B55" s="133"/>
      <c r="C55" s="133"/>
      <c r="D55" s="134"/>
      <c r="E55" s="138">
        <v>22500</v>
      </c>
    </row>
    <row r="56" spans="1:5" s="5" customFormat="1" ht="12">
      <c r="A56" s="135"/>
      <c r="B56" s="136"/>
      <c r="C56" s="136"/>
      <c r="D56" s="137"/>
      <c r="E56" s="139"/>
    </row>
    <row r="57" spans="1:5" s="2" customFormat="1" ht="12">
      <c r="A57" s="129" t="s">
        <v>21</v>
      </c>
      <c r="B57" s="130"/>
      <c r="C57" s="130"/>
      <c r="D57" s="131"/>
      <c r="E57" s="3">
        <v>22501</v>
      </c>
    </row>
    <row r="58" spans="1:5" s="2" customFormat="1" ht="12">
      <c r="A58" s="129" t="s">
        <v>22</v>
      </c>
      <c r="B58" s="130"/>
      <c r="C58" s="130"/>
      <c r="D58" s="131"/>
      <c r="E58" s="3">
        <v>22502</v>
      </c>
    </row>
    <row r="59" spans="1:5" s="2" customFormat="1" ht="12">
      <c r="A59" s="129" t="s">
        <v>23</v>
      </c>
      <c r="B59" s="130"/>
      <c r="C59" s="130"/>
      <c r="D59" s="131"/>
      <c r="E59" s="3">
        <v>22503</v>
      </c>
    </row>
    <row r="60" spans="1:5" s="2" customFormat="1" ht="12">
      <c r="A60" s="129" t="s">
        <v>24</v>
      </c>
      <c r="B60" s="130"/>
      <c r="C60" s="130"/>
      <c r="D60" s="131"/>
      <c r="E60" s="3">
        <v>22504</v>
      </c>
    </row>
    <row r="61" spans="1:5" s="2" customFormat="1" ht="12">
      <c r="A61" s="129" t="s">
        <v>25</v>
      </c>
      <c r="B61" s="130"/>
      <c r="C61" s="130"/>
      <c r="D61" s="131"/>
      <c r="E61" s="3">
        <v>22505</v>
      </c>
    </row>
    <row r="62" spans="1:5" s="2" customFormat="1" ht="12">
      <c r="A62" s="129" t="s">
        <v>26</v>
      </c>
      <c r="B62" s="130"/>
      <c r="C62" s="130"/>
      <c r="D62" s="131"/>
      <c r="E62" s="3">
        <v>22506</v>
      </c>
    </row>
    <row r="63" spans="1:5" s="2" customFormat="1" ht="12">
      <c r="A63" s="129" t="s">
        <v>27</v>
      </c>
      <c r="B63" s="130"/>
      <c r="C63" s="130"/>
      <c r="D63" s="131"/>
      <c r="E63" s="3">
        <v>22507</v>
      </c>
    </row>
    <row r="64" spans="1:5" s="2" customFormat="1" ht="12">
      <c r="A64" s="129" t="s">
        <v>67</v>
      </c>
      <c r="B64" s="130"/>
      <c r="C64" s="130"/>
      <c r="D64" s="131"/>
      <c r="E64" s="3">
        <v>22508</v>
      </c>
    </row>
    <row r="65" spans="1:5" s="2" customFormat="1" ht="12">
      <c r="A65" s="129" t="s">
        <v>75</v>
      </c>
      <c r="B65" s="130"/>
      <c r="C65" s="130"/>
      <c r="D65" s="131"/>
      <c r="E65" s="3">
        <v>22509</v>
      </c>
    </row>
    <row r="66" spans="1:5" s="2" customFormat="1" ht="12">
      <c r="A66" s="129" t="s">
        <v>9</v>
      </c>
      <c r="B66" s="130"/>
      <c r="C66" s="130"/>
      <c r="D66" s="131"/>
      <c r="E66" s="3">
        <v>22510</v>
      </c>
    </row>
    <row r="67" spans="1:5" s="5" customFormat="1" ht="12">
      <c r="A67" s="132" t="s">
        <v>68</v>
      </c>
      <c r="B67" s="133"/>
      <c r="C67" s="133"/>
      <c r="D67" s="134"/>
      <c r="E67" s="138">
        <v>22600</v>
      </c>
    </row>
    <row r="68" spans="1:5" s="5" customFormat="1" ht="12">
      <c r="A68" s="135"/>
      <c r="B68" s="136"/>
      <c r="C68" s="136"/>
      <c r="D68" s="137"/>
      <c r="E68" s="139"/>
    </row>
    <row r="69" spans="1:5" s="2" customFormat="1" ht="12">
      <c r="A69" s="129" t="s">
        <v>28</v>
      </c>
      <c r="B69" s="130"/>
      <c r="C69" s="130"/>
      <c r="D69" s="131"/>
      <c r="E69" s="3">
        <v>22601</v>
      </c>
    </row>
    <row r="70" spans="1:5" s="2" customFormat="1" ht="12">
      <c r="A70" s="129" t="s">
        <v>29</v>
      </c>
      <c r="B70" s="130"/>
      <c r="C70" s="130"/>
      <c r="D70" s="131"/>
      <c r="E70" s="3">
        <v>22602</v>
      </c>
    </row>
    <row r="71" spans="1:5" s="2" customFormat="1" ht="12">
      <c r="A71" s="129" t="s">
        <v>69</v>
      </c>
      <c r="B71" s="130"/>
      <c r="C71" s="130"/>
      <c r="D71" s="131"/>
      <c r="E71" s="3">
        <v>22603</v>
      </c>
    </row>
    <row r="72" spans="1:5" s="2" customFormat="1" ht="12">
      <c r="A72" s="129" t="s">
        <v>30</v>
      </c>
      <c r="B72" s="130"/>
      <c r="C72" s="130"/>
      <c r="D72" s="131"/>
      <c r="E72" s="3">
        <v>22604</v>
      </c>
    </row>
    <row r="73" spans="1:5" s="2" customFormat="1" ht="12">
      <c r="A73" s="129" t="s">
        <v>70</v>
      </c>
      <c r="B73" s="130"/>
      <c r="C73" s="130"/>
      <c r="D73" s="131"/>
      <c r="E73" s="3">
        <v>22605</v>
      </c>
    </row>
    <row r="74" spans="1:5" s="2" customFormat="1" ht="12">
      <c r="A74" s="129" t="s">
        <v>31</v>
      </c>
      <c r="B74" s="130"/>
      <c r="C74" s="130"/>
      <c r="D74" s="131"/>
      <c r="E74" s="3">
        <v>22606</v>
      </c>
    </row>
    <row r="75" spans="1:5" s="2" customFormat="1" ht="12">
      <c r="A75" s="129" t="s">
        <v>32</v>
      </c>
      <c r="B75" s="130"/>
      <c r="C75" s="130"/>
      <c r="D75" s="131"/>
      <c r="E75" s="3">
        <v>22607</v>
      </c>
    </row>
    <row r="76" spans="1:5" s="2" customFormat="1" ht="12">
      <c r="A76" s="129" t="s">
        <v>33</v>
      </c>
      <c r="B76" s="130"/>
      <c r="C76" s="130"/>
      <c r="D76" s="131"/>
      <c r="E76" s="3">
        <v>22608</v>
      </c>
    </row>
    <row r="77" spans="1:5" s="2" customFormat="1" ht="12">
      <c r="A77" s="129" t="s">
        <v>34</v>
      </c>
      <c r="B77" s="130"/>
      <c r="C77" s="130"/>
      <c r="D77" s="131"/>
      <c r="E77" s="3">
        <v>22609</v>
      </c>
    </row>
    <row r="78" spans="1:5" s="2" customFormat="1" ht="12">
      <c r="A78" s="129" t="s">
        <v>72</v>
      </c>
      <c r="B78" s="130"/>
      <c r="C78" s="130"/>
      <c r="D78" s="131"/>
      <c r="E78" s="3">
        <v>22610</v>
      </c>
    </row>
    <row r="79" spans="1:5" s="2" customFormat="1" ht="12">
      <c r="A79" s="129" t="s">
        <v>73</v>
      </c>
      <c r="B79" s="130"/>
      <c r="C79" s="130"/>
      <c r="D79" s="131"/>
      <c r="E79" s="3">
        <v>22611</v>
      </c>
    </row>
    <row r="80" spans="1:5" s="2" customFormat="1" ht="12">
      <c r="A80" s="129" t="s">
        <v>74</v>
      </c>
      <c r="B80" s="130"/>
      <c r="C80" s="130"/>
      <c r="D80" s="131"/>
      <c r="E80" s="3">
        <v>22612</v>
      </c>
    </row>
    <row r="81" spans="1:5" s="2" customFormat="1" ht="12">
      <c r="A81" s="129" t="s">
        <v>71</v>
      </c>
      <c r="B81" s="130"/>
      <c r="C81" s="130"/>
      <c r="D81" s="131"/>
      <c r="E81" s="3">
        <v>22613</v>
      </c>
    </row>
    <row r="82" spans="1:5" s="5" customFormat="1" ht="12">
      <c r="A82" s="132" t="s">
        <v>35</v>
      </c>
      <c r="B82" s="133"/>
      <c r="C82" s="133"/>
      <c r="D82" s="134"/>
      <c r="E82" s="138">
        <v>26200</v>
      </c>
    </row>
    <row r="83" spans="1:5" s="5" customFormat="1" ht="12">
      <c r="A83" s="135"/>
      <c r="B83" s="136"/>
      <c r="C83" s="136"/>
      <c r="D83" s="137"/>
      <c r="E83" s="139"/>
    </row>
    <row r="84" spans="1:5" s="5" customFormat="1" ht="12">
      <c r="A84" s="132" t="s">
        <v>36</v>
      </c>
      <c r="B84" s="133"/>
      <c r="C84" s="133"/>
      <c r="D84" s="134"/>
      <c r="E84" s="138">
        <v>26200</v>
      </c>
    </row>
    <row r="85" spans="1:5" s="5" customFormat="1" ht="12">
      <c r="A85" s="135"/>
      <c r="B85" s="136"/>
      <c r="C85" s="136"/>
      <c r="D85" s="137"/>
      <c r="E85" s="139"/>
    </row>
    <row r="86" spans="1:5" s="2" customFormat="1" ht="12">
      <c r="A86" s="129" t="s">
        <v>37</v>
      </c>
      <c r="B86" s="130"/>
      <c r="C86" s="130"/>
      <c r="D86" s="131"/>
      <c r="E86" s="3">
        <v>26201</v>
      </c>
    </row>
    <row r="87" spans="1:5" s="5" customFormat="1" ht="12">
      <c r="A87" s="132" t="s">
        <v>38</v>
      </c>
      <c r="B87" s="133"/>
      <c r="C87" s="133"/>
      <c r="D87" s="134"/>
      <c r="E87" s="138">
        <v>29000</v>
      </c>
    </row>
    <row r="88" spans="1:5" s="5" customFormat="1" ht="12">
      <c r="A88" s="135"/>
      <c r="B88" s="136"/>
      <c r="C88" s="136"/>
      <c r="D88" s="137"/>
      <c r="E88" s="139"/>
    </row>
    <row r="89" spans="1:5" s="2" customFormat="1" ht="12">
      <c r="A89" s="129" t="s">
        <v>55</v>
      </c>
      <c r="B89" s="130"/>
      <c r="C89" s="130"/>
      <c r="D89" s="131"/>
      <c r="E89" s="3">
        <v>29001</v>
      </c>
    </row>
    <row r="90" spans="1:5" s="2" customFormat="1" ht="12">
      <c r="A90" s="129" t="s">
        <v>39</v>
      </c>
      <c r="B90" s="130"/>
      <c r="C90" s="130"/>
      <c r="D90" s="131"/>
      <c r="E90" s="3">
        <v>29002</v>
      </c>
    </row>
    <row r="91" spans="1:5" s="2" customFormat="1" ht="12">
      <c r="A91" s="129" t="s">
        <v>40</v>
      </c>
      <c r="B91" s="130"/>
      <c r="C91" s="130"/>
      <c r="D91" s="131"/>
      <c r="E91" s="3">
        <v>29003</v>
      </c>
    </row>
    <row r="92" spans="1:5" s="2" customFormat="1" ht="12">
      <c r="A92" s="129" t="s">
        <v>41</v>
      </c>
      <c r="B92" s="130"/>
      <c r="C92" s="130"/>
      <c r="D92" s="131"/>
      <c r="E92" s="3">
        <v>29004</v>
      </c>
    </row>
    <row r="93" spans="1:5" s="2" customFormat="1" ht="12">
      <c r="A93" s="129" t="s">
        <v>42</v>
      </c>
      <c r="B93" s="130"/>
      <c r="C93" s="130"/>
      <c r="D93" s="131"/>
      <c r="E93" s="3">
        <v>29005</v>
      </c>
    </row>
    <row r="94" spans="1:5" s="2" customFormat="1" ht="12">
      <c r="A94" s="129" t="s">
        <v>43</v>
      </c>
      <c r="B94" s="130"/>
      <c r="C94" s="130"/>
      <c r="D94" s="131"/>
      <c r="E94" s="3">
        <v>29006</v>
      </c>
    </row>
    <row r="95" spans="1:5" s="5" customFormat="1" ht="12">
      <c r="A95" s="132" t="s">
        <v>44</v>
      </c>
      <c r="B95" s="133"/>
      <c r="C95" s="133"/>
      <c r="D95" s="134"/>
      <c r="E95" s="138">
        <v>30000</v>
      </c>
    </row>
    <row r="96" spans="1:5" s="5" customFormat="1" ht="12">
      <c r="A96" s="135"/>
      <c r="B96" s="136"/>
      <c r="C96" s="136"/>
      <c r="D96" s="137"/>
      <c r="E96" s="139"/>
    </row>
    <row r="97" spans="1:5" s="5" customFormat="1" ht="12">
      <c r="A97" s="132" t="s">
        <v>45</v>
      </c>
      <c r="B97" s="133"/>
      <c r="C97" s="133"/>
      <c r="D97" s="134"/>
      <c r="E97" s="138">
        <v>31000</v>
      </c>
    </row>
    <row r="98" spans="1:5" s="5" customFormat="1" ht="12">
      <c r="A98" s="135"/>
      <c r="B98" s="136"/>
      <c r="C98" s="136"/>
      <c r="D98" s="137"/>
      <c r="E98" s="139"/>
    </row>
    <row r="99" spans="1:5" s="2" customFormat="1" ht="12">
      <c r="A99" s="129" t="s">
        <v>46</v>
      </c>
      <c r="B99" s="130"/>
      <c r="C99" s="130"/>
      <c r="D99" s="131"/>
      <c r="E99" s="3">
        <v>31001</v>
      </c>
    </row>
    <row r="100" spans="1:5" s="2" customFormat="1" ht="12">
      <c r="A100" s="129" t="s">
        <v>47</v>
      </c>
      <c r="B100" s="130"/>
      <c r="C100" s="130"/>
      <c r="D100" s="131"/>
      <c r="E100" s="3">
        <v>31002</v>
      </c>
    </row>
    <row r="101" spans="1:5" s="2" customFormat="1" ht="12">
      <c r="A101" s="129" t="s">
        <v>48</v>
      </c>
      <c r="B101" s="130"/>
      <c r="C101" s="130"/>
      <c r="D101" s="131"/>
      <c r="E101" s="3">
        <v>31003</v>
      </c>
    </row>
    <row r="102" spans="1:5" s="2" customFormat="1" ht="12">
      <c r="A102" s="129" t="s">
        <v>76</v>
      </c>
      <c r="B102" s="130"/>
      <c r="C102" s="130"/>
      <c r="D102" s="131"/>
      <c r="E102" s="3">
        <v>31004</v>
      </c>
    </row>
    <row r="103" spans="1:5" s="2" customFormat="1" ht="12">
      <c r="A103" s="129" t="s">
        <v>78</v>
      </c>
      <c r="B103" s="130"/>
      <c r="C103" s="130"/>
      <c r="D103" s="131"/>
      <c r="E103" s="3">
        <v>31005</v>
      </c>
    </row>
    <row r="104" spans="1:5" s="2" customFormat="1" ht="12">
      <c r="A104" s="129" t="s">
        <v>77</v>
      </c>
      <c r="B104" s="130"/>
      <c r="C104" s="130"/>
      <c r="D104" s="131"/>
      <c r="E104" s="3">
        <v>31006</v>
      </c>
    </row>
    <row r="105" spans="1:5" s="2" customFormat="1" ht="12">
      <c r="A105" s="129" t="s">
        <v>79</v>
      </c>
      <c r="B105" s="130"/>
      <c r="C105" s="130"/>
      <c r="D105" s="131"/>
      <c r="E105" s="3">
        <v>31007</v>
      </c>
    </row>
    <row r="106" spans="1:5" s="2" customFormat="1" ht="12">
      <c r="A106" s="129" t="s">
        <v>80</v>
      </c>
      <c r="B106" s="130"/>
      <c r="C106" s="130"/>
      <c r="D106" s="131"/>
      <c r="E106" s="3">
        <v>31008</v>
      </c>
    </row>
    <row r="107" spans="1:5" s="2" customFormat="1" ht="12">
      <c r="A107" s="129" t="s">
        <v>9</v>
      </c>
      <c r="B107" s="130"/>
      <c r="C107" s="130"/>
      <c r="D107" s="131"/>
      <c r="E107" s="3">
        <v>31009</v>
      </c>
    </row>
    <row r="108" spans="1:5" s="5" customFormat="1" ht="12">
      <c r="A108" s="132" t="s">
        <v>49</v>
      </c>
      <c r="B108" s="133"/>
      <c r="C108" s="133"/>
      <c r="D108" s="134"/>
      <c r="E108" s="138">
        <v>34000</v>
      </c>
    </row>
    <row r="109" spans="1:5" s="5" customFormat="1" ht="12">
      <c r="A109" s="135"/>
      <c r="B109" s="136"/>
      <c r="C109" s="136"/>
      <c r="D109" s="137"/>
      <c r="E109" s="139"/>
    </row>
    <row r="110" spans="1:5" s="2" customFormat="1" ht="12">
      <c r="A110" s="129" t="s">
        <v>50</v>
      </c>
      <c r="B110" s="130"/>
      <c r="C110" s="130"/>
      <c r="D110" s="131"/>
      <c r="E110" s="3">
        <v>34001</v>
      </c>
    </row>
    <row r="111" spans="1:5" s="2" customFormat="1" ht="12">
      <c r="A111" s="129" t="s">
        <v>81</v>
      </c>
      <c r="B111" s="130"/>
      <c r="C111" s="130"/>
      <c r="D111" s="131"/>
      <c r="E111" s="3">
        <v>34002</v>
      </c>
    </row>
    <row r="112" spans="1:5" s="2" customFormat="1" ht="12">
      <c r="A112" s="129" t="s">
        <v>82</v>
      </c>
      <c r="B112" s="130"/>
      <c r="C112" s="130"/>
      <c r="D112" s="131"/>
      <c r="E112" s="3">
        <v>34003</v>
      </c>
    </row>
    <row r="113" spans="1:5" s="2" customFormat="1" ht="12">
      <c r="A113" s="129" t="s">
        <v>51</v>
      </c>
      <c r="B113" s="130"/>
      <c r="C113" s="130"/>
      <c r="D113" s="131"/>
      <c r="E113" s="3">
        <v>34004</v>
      </c>
    </row>
    <row r="114" spans="1:5" s="2" customFormat="1" ht="12">
      <c r="A114" s="129" t="s">
        <v>83</v>
      </c>
      <c r="B114" s="130"/>
      <c r="C114" s="130"/>
      <c r="D114" s="131"/>
      <c r="E114" s="3">
        <v>34005</v>
      </c>
    </row>
    <row r="115" spans="1:5" s="2" customFormat="1" ht="12">
      <c r="A115" s="129" t="s">
        <v>52</v>
      </c>
      <c r="B115" s="130"/>
      <c r="C115" s="130"/>
      <c r="D115" s="131"/>
      <c r="E115" s="3">
        <v>34006</v>
      </c>
    </row>
    <row r="116" spans="1:5" s="2" customFormat="1" ht="12">
      <c r="A116" s="129" t="s">
        <v>53</v>
      </c>
      <c r="B116" s="130"/>
      <c r="C116" s="130"/>
      <c r="D116" s="131"/>
      <c r="E116" s="3">
        <v>34007</v>
      </c>
    </row>
    <row r="117" spans="1:5" s="2" customFormat="1" ht="12">
      <c r="A117" s="129" t="s">
        <v>54</v>
      </c>
      <c r="B117" s="130"/>
      <c r="C117" s="130"/>
      <c r="D117" s="131"/>
      <c r="E117" s="3">
        <v>34008</v>
      </c>
    </row>
    <row r="118" spans="1:5" s="2" customFormat="1" ht="12">
      <c r="A118" s="129" t="s">
        <v>9</v>
      </c>
      <c r="B118" s="130"/>
      <c r="C118" s="130"/>
      <c r="D118" s="131"/>
      <c r="E118" s="3">
        <v>34009</v>
      </c>
    </row>
    <row r="119" s="1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</sheetData>
  <sheetProtection/>
  <mergeCells count="105">
    <mergeCell ref="A8:E8"/>
    <mergeCell ref="A13:D15"/>
    <mergeCell ref="E13:E15"/>
    <mergeCell ref="A16:D16"/>
    <mergeCell ref="A18:D18"/>
    <mergeCell ref="A19:D19"/>
    <mergeCell ref="A27:D28"/>
    <mergeCell ref="E27:E28"/>
    <mergeCell ref="A20:D20"/>
    <mergeCell ref="A21:D21"/>
    <mergeCell ref="A22:D22"/>
    <mergeCell ref="A23:D24"/>
    <mergeCell ref="E23:E24"/>
    <mergeCell ref="A25:D26"/>
    <mergeCell ref="A40:D40"/>
    <mergeCell ref="A41:D41"/>
    <mergeCell ref="A29:D29"/>
    <mergeCell ref="A30:D30"/>
    <mergeCell ref="A31:D31"/>
    <mergeCell ref="A32:D32"/>
    <mergeCell ref="E36:E37"/>
    <mergeCell ref="A38:D38"/>
    <mergeCell ref="E25:E26"/>
    <mergeCell ref="A39:D39"/>
    <mergeCell ref="A33:D33"/>
    <mergeCell ref="A34:D34"/>
    <mergeCell ref="A35:D35"/>
    <mergeCell ref="A36:D37"/>
    <mergeCell ref="A53:D53"/>
    <mergeCell ref="A54:D54"/>
    <mergeCell ref="A42:D43"/>
    <mergeCell ref="E42:E43"/>
    <mergeCell ref="A44:D44"/>
    <mergeCell ref="A49:D50"/>
    <mergeCell ref="E49:E50"/>
    <mergeCell ref="A51:D51"/>
    <mergeCell ref="A52:D52"/>
    <mergeCell ref="A45:D45"/>
    <mergeCell ref="A46:D46"/>
    <mergeCell ref="A47:D47"/>
    <mergeCell ref="A48:D48"/>
    <mergeCell ref="A65:D65"/>
    <mergeCell ref="A66:D66"/>
    <mergeCell ref="A55:D56"/>
    <mergeCell ref="E55:E56"/>
    <mergeCell ref="A61:D61"/>
    <mergeCell ref="A62:D62"/>
    <mergeCell ref="A63:D63"/>
    <mergeCell ref="A64:D64"/>
    <mergeCell ref="A57:D57"/>
    <mergeCell ref="A58:D58"/>
    <mergeCell ref="A59:D59"/>
    <mergeCell ref="A60:D60"/>
    <mergeCell ref="A77:D77"/>
    <mergeCell ref="A78:D78"/>
    <mergeCell ref="A67:D68"/>
    <mergeCell ref="E67:E68"/>
    <mergeCell ref="A73:D73"/>
    <mergeCell ref="A74:D74"/>
    <mergeCell ref="A75:D75"/>
    <mergeCell ref="A76:D76"/>
    <mergeCell ref="A69:D69"/>
    <mergeCell ref="A70:D70"/>
    <mergeCell ref="A71:D71"/>
    <mergeCell ref="A72:D72"/>
    <mergeCell ref="E87:E88"/>
    <mergeCell ref="A89:D89"/>
    <mergeCell ref="A90:D90"/>
    <mergeCell ref="A79:D79"/>
    <mergeCell ref="A80:D80"/>
    <mergeCell ref="A91:D91"/>
    <mergeCell ref="A92:D92"/>
    <mergeCell ref="A81:D81"/>
    <mergeCell ref="A82:D83"/>
    <mergeCell ref="A87:D88"/>
    <mergeCell ref="E82:E83"/>
    <mergeCell ref="A84:D85"/>
    <mergeCell ref="E84:E85"/>
    <mergeCell ref="A86:D86"/>
    <mergeCell ref="A110:D110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93:D93"/>
    <mergeCell ref="A94:D94"/>
    <mergeCell ref="A95:D96"/>
    <mergeCell ref="E95:E96"/>
    <mergeCell ref="A117:D117"/>
    <mergeCell ref="A118:D118"/>
    <mergeCell ref="A111:D111"/>
    <mergeCell ref="A112:D112"/>
    <mergeCell ref="A113:D113"/>
    <mergeCell ref="A114:D114"/>
    <mergeCell ref="A115:D115"/>
    <mergeCell ref="A116:D116"/>
    <mergeCell ref="A107:D107"/>
    <mergeCell ref="A108:D109"/>
    <mergeCell ref="A97:D98"/>
    <mergeCell ref="E97:E98"/>
    <mergeCell ref="E108:E109"/>
  </mergeCells>
  <printOptions horizontalCentered="1"/>
  <pageMargins left="0.7086614173228347" right="0.11811023622047245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Чувашии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АСФР</dc:creator>
  <cp:keywords/>
  <dc:description/>
  <cp:lastModifiedBy>1</cp:lastModifiedBy>
  <cp:lastPrinted>2010-12-20T08:43:22Z</cp:lastPrinted>
  <dcterms:created xsi:type="dcterms:W3CDTF">2008-01-09T07:10:48Z</dcterms:created>
  <dcterms:modified xsi:type="dcterms:W3CDTF">2010-12-20T08:43:23Z</dcterms:modified>
  <cp:category/>
  <cp:version/>
  <cp:contentType/>
  <cp:contentStatus/>
</cp:coreProperties>
</file>